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O:\ОФРП\КПР\КРП 2023-2025\КПР 2025\1. Уведомления о проведении КР 2025\"/>
    </mc:Choice>
  </mc:AlternateContent>
  <xr:revisionPtr revIDLastSave="0" documentId="13_ncr:1_{332289B6-89C2-4DB1-9832-2E8A0D5C706E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прил.1" sheetId="1" r:id="rId1"/>
    <sheet name="прил 2" sheetId="2" r:id="rId2"/>
    <sheet name="прил 3" sheetId="3" r:id="rId3"/>
    <sheet name="прил 4" sheetId="4" r:id="rId4"/>
  </sheets>
  <definedNames>
    <definedName name="_xlnm.Print_Area" localSheetId="1">'прил 2'!$A$1:$T$401</definedName>
    <definedName name="_xlnm.Print_Area" localSheetId="2">'прил 3'!$A$1:$P$303</definedName>
    <definedName name="_xlnm.Print_Area" localSheetId="3">'прил 4'!$A$1:$C$300</definedName>
    <definedName name="_xlnm.Print_Area" localSheetId="0">прил.1!$A$1:$R$403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2" i="4" l="1"/>
  <c r="C288" i="4"/>
  <c r="C278" i="4"/>
  <c r="C276" i="4"/>
  <c r="C274" i="4"/>
  <c r="C154" i="4"/>
  <c r="C151" i="4"/>
  <c r="C142" i="4"/>
  <c r="C137" i="4"/>
  <c r="K140" i="3" s="1"/>
  <c r="C135" i="4"/>
  <c r="K138" i="3" s="1"/>
  <c r="C124" i="4"/>
  <c r="K127" i="3" s="1"/>
  <c r="C118" i="4"/>
  <c r="C47" i="4"/>
  <c r="C45" i="4"/>
  <c r="C43" i="4"/>
  <c r="C29" i="4"/>
  <c r="C14" i="4"/>
  <c r="C6" i="4"/>
  <c r="C5" i="4" s="1"/>
  <c r="K303" i="3"/>
  <c r="O303" i="3" s="1"/>
  <c r="K302" i="3"/>
  <c r="O302" i="3" s="1"/>
  <c r="K301" i="3"/>
  <c r="O301" i="3" s="1"/>
  <c r="K300" i="3"/>
  <c r="O300" i="3" s="1"/>
  <c r="K299" i="3"/>
  <c r="O299" i="3" s="1"/>
  <c r="K298" i="3"/>
  <c r="O298" i="3" s="1"/>
  <c r="K297" i="3"/>
  <c r="O297" i="3" s="1"/>
  <c r="K296" i="3"/>
  <c r="O296" i="3" s="1"/>
  <c r="N295" i="3"/>
  <c r="M295" i="3"/>
  <c r="L295" i="3"/>
  <c r="K295" i="3"/>
  <c r="J295" i="3"/>
  <c r="I295" i="3"/>
  <c r="H295" i="3"/>
  <c r="K294" i="3"/>
  <c r="O294" i="3" s="1"/>
  <c r="K293" i="3"/>
  <c r="O293" i="3" s="1"/>
  <c r="K292" i="3"/>
  <c r="O292" i="3" s="1"/>
  <c r="N291" i="3"/>
  <c r="M291" i="3"/>
  <c r="L291" i="3"/>
  <c r="K291" i="3"/>
  <c r="J291" i="3"/>
  <c r="I291" i="3"/>
  <c r="H291" i="3"/>
  <c r="K290" i="3"/>
  <c r="O290" i="3" s="1"/>
  <c r="O289" i="3"/>
  <c r="K289" i="3"/>
  <c r="O288" i="3"/>
  <c r="K288" i="3"/>
  <c r="O287" i="3"/>
  <c r="K287" i="3"/>
  <c r="K286" i="3"/>
  <c r="O286" i="3" s="1"/>
  <c r="K285" i="3"/>
  <c r="O285" i="3" s="1"/>
  <c r="K284" i="3"/>
  <c r="O284" i="3" s="1"/>
  <c r="K283" i="3"/>
  <c r="O283" i="3" s="1"/>
  <c r="K282" i="3"/>
  <c r="O282" i="3" s="1"/>
  <c r="N281" i="3"/>
  <c r="M281" i="3"/>
  <c r="L281" i="3"/>
  <c r="K281" i="3"/>
  <c r="J281" i="3"/>
  <c r="I281" i="3"/>
  <c r="H281" i="3"/>
  <c r="K280" i="3"/>
  <c r="O280" i="3" s="1"/>
  <c r="O279" i="3" s="1"/>
  <c r="N279" i="3"/>
  <c r="M279" i="3"/>
  <c r="L279" i="3"/>
  <c r="K279" i="3"/>
  <c r="J279" i="3"/>
  <c r="I279" i="3"/>
  <c r="H279" i="3"/>
  <c r="K278" i="3"/>
  <c r="O278" i="3" s="1"/>
  <c r="O277" i="3" s="1"/>
  <c r="N277" i="3"/>
  <c r="M277" i="3"/>
  <c r="L277" i="3"/>
  <c r="K277" i="3"/>
  <c r="J277" i="3"/>
  <c r="I277" i="3"/>
  <c r="H277" i="3"/>
  <c r="O276" i="3"/>
  <c r="K276" i="3"/>
  <c r="K275" i="3"/>
  <c r="O275" i="3" s="1"/>
  <c r="K274" i="3"/>
  <c r="O274" i="3" s="1"/>
  <c r="K273" i="3"/>
  <c r="O273" i="3" s="1"/>
  <c r="O272" i="3"/>
  <c r="K272" i="3"/>
  <c r="K271" i="3"/>
  <c r="O271" i="3" s="1"/>
  <c r="K270" i="3"/>
  <c r="O270" i="3" s="1"/>
  <c r="K269" i="3"/>
  <c r="O269" i="3" s="1"/>
  <c r="K268" i="3"/>
  <c r="O268" i="3" s="1"/>
  <c r="O267" i="3"/>
  <c r="K267" i="3"/>
  <c r="K266" i="3"/>
  <c r="O266" i="3" s="1"/>
  <c r="K265" i="3"/>
  <c r="O265" i="3" s="1"/>
  <c r="K264" i="3"/>
  <c r="O264" i="3" s="1"/>
  <c r="K263" i="3"/>
  <c r="O263" i="3" s="1"/>
  <c r="K262" i="3"/>
  <c r="O262" i="3" s="1"/>
  <c r="K261" i="3"/>
  <c r="O261" i="3" s="1"/>
  <c r="K260" i="3"/>
  <c r="O260" i="3" s="1"/>
  <c r="K259" i="3"/>
  <c r="O259" i="3" s="1"/>
  <c r="K258" i="3"/>
  <c r="O258" i="3" s="1"/>
  <c r="O257" i="3"/>
  <c r="K257" i="3"/>
  <c r="K256" i="3"/>
  <c r="O256" i="3" s="1"/>
  <c r="K255" i="3"/>
  <c r="O255" i="3" s="1"/>
  <c r="O254" i="3"/>
  <c r="K254" i="3"/>
  <c r="K253" i="3"/>
  <c r="O253" i="3" s="1"/>
  <c r="K252" i="3"/>
  <c r="O252" i="3" s="1"/>
  <c r="O251" i="3"/>
  <c r="K251" i="3"/>
  <c r="K250" i="3"/>
  <c r="O250" i="3" s="1"/>
  <c r="O249" i="3"/>
  <c r="K249" i="3"/>
  <c r="K248" i="3"/>
  <c r="O248" i="3" s="1"/>
  <c r="K247" i="3"/>
  <c r="O247" i="3" s="1"/>
  <c r="K246" i="3"/>
  <c r="O246" i="3" s="1"/>
  <c r="K245" i="3"/>
  <c r="O245" i="3" s="1"/>
  <c r="K244" i="3"/>
  <c r="O244" i="3" s="1"/>
  <c r="K243" i="3"/>
  <c r="O243" i="3" s="1"/>
  <c r="O242" i="3"/>
  <c r="K242" i="3"/>
  <c r="O241" i="3"/>
  <c r="K241" i="3"/>
  <c r="K240" i="3"/>
  <c r="O240" i="3" s="1"/>
  <c r="O239" i="3"/>
  <c r="K239" i="3"/>
  <c r="O238" i="3"/>
  <c r="K238" i="3"/>
  <c r="K237" i="3"/>
  <c r="O237" i="3" s="1"/>
  <c r="K236" i="3"/>
  <c r="O236" i="3" s="1"/>
  <c r="K235" i="3"/>
  <c r="O235" i="3" s="1"/>
  <c r="K234" i="3"/>
  <c r="O234" i="3" s="1"/>
  <c r="O233" i="3"/>
  <c r="K233" i="3"/>
  <c r="K232" i="3"/>
  <c r="O232" i="3" s="1"/>
  <c r="O231" i="3"/>
  <c r="K231" i="3"/>
  <c r="K230" i="3"/>
  <c r="O230" i="3" s="1"/>
  <c r="K229" i="3"/>
  <c r="O229" i="3" s="1"/>
  <c r="K228" i="3"/>
  <c r="O228" i="3" s="1"/>
  <c r="K227" i="3"/>
  <c r="O227" i="3" s="1"/>
  <c r="O226" i="3"/>
  <c r="K226" i="3"/>
  <c r="O225" i="3"/>
  <c r="K225" i="3"/>
  <c r="K224" i="3"/>
  <c r="O224" i="3" s="1"/>
  <c r="O223" i="3"/>
  <c r="K223" i="3"/>
  <c r="K222" i="3"/>
  <c r="O222" i="3" s="1"/>
  <c r="O221" i="3"/>
  <c r="K221" i="3"/>
  <c r="K220" i="3"/>
  <c r="O220" i="3" s="1"/>
  <c r="K219" i="3"/>
  <c r="O219" i="3" s="1"/>
  <c r="O218" i="3"/>
  <c r="K218" i="3"/>
  <c r="K217" i="3"/>
  <c r="O217" i="3" s="1"/>
  <c r="K216" i="3"/>
  <c r="O216" i="3" s="1"/>
  <c r="K215" i="3"/>
  <c r="O215" i="3" s="1"/>
  <c r="K214" i="3"/>
  <c r="O214" i="3" s="1"/>
  <c r="O213" i="3"/>
  <c r="K213" i="3"/>
  <c r="K212" i="3"/>
  <c r="O212" i="3" s="1"/>
  <c r="K211" i="3"/>
  <c r="O211" i="3" s="1"/>
  <c r="K210" i="3"/>
  <c r="O210" i="3" s="1"/>
  <c r="O209" i="3"/>
  <c r="K209" i="3"/>
  <c r="K208" i="3"/>
  <c r="O208" i="3" s="1"/>
  <c r="O207" i="3"/>
  <c r="K207" i="3"/>
  <c r="K206" i="3"/>
  <c r="O206" i="3" s="1"/>
  <c r="O205" i="3"/>
  <c r="K205" i="3"/>
  <c r="K204" i="3"/>
  <c r="O204" i="3" s="1"/>
  <c r="K203" i="3"/>
  <c r="O203" i="3" s="1"/>
  <c r="K202" i="3"/>
  <c r="O202" i="3" s="1"/>
  <c r="K201" i="3"/>
  <c r="O201" i="3" s="1"/>
  <c r="K200" i="3"/>
  <c r="O200" i="3" s="1"/>
  <c r="O199" i="3"/>
  <c r="K199" i="3"/>
  <c r="K198" i="3"/>
  <c r="O198" i="3" s="1"/>
  <c r="K197" i="3"/>
  <c r="O197" i="3" s="1"/>
  <c r="K196" i="3"/>
  <c r="O196" i="3" s="1"/>
  <c r="K195" i="3"/>
  <c r="O195" i="3" s="1"/>
  <c r="O194" i="3"/>
  <c r="K194" i="3"/>
  <c r="K193" i="3"/>
  <c r="O193" i="3" s="1"/>
  <c r="K192" i="3"/>
  <c r="O192" i="3" s="1"/>
  <c r="K191" i="3"/>
  <c r="O191" i="3" s="1"/>
  <c r="K190" i="3"/>
  <c r="O190" i="3" s="1"/>
  <c r="K189" i="3"/>
  <c r="O189" i="3" s="1"/>
  <c r="K188" i="3"/>
  <c r="O188" i="3" s="1"/>
  <c r="K187" i="3"/>
  <c r="O187" i="3" s="1"/>
  <c r="K186" i="3"/>
  <c r="O186" i="3" s="1"/>
  <c r="O185" i="3"/>
  <c r="K185" i="3"/>
  <c r="K184" i="3"/>
  <c r="O184" i="3" s="1"/>
  <c r="O183" i="3"/>
  <c r="K183" i="3"/>
  <c r="K182" i="3"/>
  <c r="O182" i="3" s="1"/>
  <c r="O181" i="3"/>
  <c r="K181" i="3"/>
  <c r="K180" i="3"/>
  <c r="O180" i="3" s="1"/>
  <c r="K179" i="3"/>
  <c r="O179" i="3" s="1"/>
  <c r="K178" i="3"/>
  <c r="O178" i="3" s="1"/>
  <c r="O177" i="3"/>
  <c r="K177" i="3"/>
  <c r="K176" i="3"/>
  <c r="O176" i="3" s="1"/>
  <c r="K175" i="3"/>
  <c r="O175" i="3" s="1"/>
  <c r="K174" i="3"/>
  <c r="O174" i="3" s="1"/>
  <c r="K173" i="3"/>
  <c r="O173" i="3" s="1"/>
  <c r="O172" i="3"/>
  <c r="K172" i="3"/>
  <c r="K171" i="3"/>
  <c r="O171" i="3" s="1"/>
  <c r="K170" i="3"/>
  <c r="O170" i="3" s="1"/>
  <c r="O169" i="3"/>
  <c r="K169" i="3"/>
  <c r="K168" i="3"/>
  <c r="O168" i="3" s="1"/>
  <c r="K167" i="3"/>
  <c r="O167" i="3" s="1"/>
  <c r="K166" i="3"/>
  <c r="O166" i="3" s="1"/>
  <c r="K165" i="3"/>
  <c r="O165" i="3" s="1"/>
  <c r="K164" i="3"/>
  <c r="O164" i="3" s="1"/>
  <c r="K163" i="3"/>
  <c r="O163" i="3" s="1"/>
  <c r="K162" i="3"/>
  <c r="O162" i="3" s="1"/>
  <c r="O161" i="3"/>
  <c r="K161" i="3"/>
  <c r="K160" i="3"/>
  <c r="O160" i="3" s="1"/>
  <c r="O159" i="3"/>
  <c r="K159" i="3"/>
  <c r="K158" i="3"/>
  <c r="O158" i="3" s="1"/>
  <c r="N157" i="3"/>
  <c r="M157" i="3"/>
  <c r="L157" i="3"/>
  <c r="K157" i="3"/>
  <c r="J157" i="3"/>
  <c r="I157" i="3"/>
  <c r="H157" i="3"/>
  <c r="O156" i="3"/>
  <c r="K156" i="3"/>
  <c r="K155" i="3"/>
  <c r="O155" i="3" s="1"/>
  <c r="N154" i="3"/>
  <c r="M154" i="3"/>
  <c r="L154" i="3"/>
  <c r="K154" i="3"/>
  <c r="J154" i="3"/>
  <c r="I154" i="3"/>
  <c r="H154" i="3"/>
  <c r="K153" i="3"/>
  <c r="O153" i="3" s="1"/>
  <c r="O152" i="3"/>
  <c r="K152" i="3"/>
  <c r="K151" i="3"/>
  <c r="O151" i="3" s="1"/>
  <c r="K150" i="3"/>
  <c r="O150" i="3" s="1"/>
  <c r="K149" i="3"/>
  <c r="O149" i="3" s="1"/>
  <c r="K148" i="3"/>
  <c r="O148" i="3" s="1"/>
  <c r="O147" i="3"/>
  <c r="K147" i="3"/>
  <c r="K146" i="3"/>
  <c r="O146" i="3" s="1"/>
  <c r="N145" i="3"/>
  <c r="M145" i="3"/>
  <c r="L145" i="3"/>
  <c r="K145" i="3"/>
  <c r="J145" i="3"/>
  <c r="I145" i="3"/>
  <c r="H145" i="3"/>
  <c r="O144" i="3"/>
  <c r="K144" i="3"/>
  <c r="K143" i="3"/>
  <c r="O143" i="3" s="1"/>
  <c r="K142" i="3"/>
  <c r="O142" i="3" s="1"/>
  <c r="K141" i="3"/>
  <c r="O141" i="3" s="1"/>
  <c r="N140" i="3"/>
  <c r="M140" i="3"/>
  <c r="L140" i="3"/>
  <c r="J140" i="3"/>
  <c r="I140" i="3"/>
  <c r="H140" i="3"/>
  <c r="K139" i="3"/>
  <c r="O139" i="3" s="1"/>
  <c r="O138" i="3" s="1"/>
  <c r="N138" i="3"/>
  <c r="M138" i="3"/>
  <c r="L138" i="3"/>
  <c r="J138" i="3"/>
  <c r="I138" i="3"/>
  <c r="H138" i="3"/>
  <c r="K137" i="3"/>
  <c r="O137" i="3" s="1"/>
  <c r="O136" i="3"/>
  <c r="K136" i="3"/>
  <c r="K135" i="3"/>
  <c r="O135" i="3" s="1"/>
  <c r="O134" i="3"/>
  <c r="K134" i="3"/>
  <c r="K133" i="3"/>
  <c r="O133" i="3" s="1"/>
  <c r="K132" i="3"/>
  <c r="O132" i="3" s="1"/>
  <c r="O131" i="3"/>
  <c r="K131" i="3"/>
  <c r="O130" i="3"/>
  <c r="K130" i="3"/>
  <c r="K129" i="3"/>
  <c r="O129" i="3" s="1"/>
  <c r="K128" i="3"/>
  <c r="O128" i="3" s="1"/>
  <c r="N127" i="3"/>
  <c r="M127" i="3"/>
  <c r="L127" i="3"/>
  <c r="J127" i="3"/>
  <c r="I127" i="3"/>
  <c r="H127" i="3"/>
  <c r="K126" i="3"/>
  <c r="O126" i="3" s="1"/>
  <c r="K125" i="3"/>
  <c r="O125" i="3" s="1"/>
  <c r="K124" i="3"/>
  <c r="O124" i="3" s="1"/>
  <c r="K123" i="3"/>
  <c r="O123" i="3" s="1"/>
  <c r="K122" i="3"/>
  <c r="O122" i="3" s="1"/>
  <c r="N121" i="3"/>
  <c r="M121" i="3"/>
  <c r="L121" i="3"/>
  <c r="K121" i="3"/>
  <c r="J121" i="3"/>
  <c r="I121" i="3"/>
  <c r="H121" i="3"/>
  <c r="O120" i="3"/>
  <c r="K120" i="3"/>
  <c r="K119" i="3"/>
  <c r="O119" i="3" s="1"/>
  <c r="K118" i="3"/>
  <c r="O118" i="3" s="1"/>
  <c r="K117" i="3"/>
  <c r="O117" i="3" s="1"/>
  <c r="K116" i="3"/>
  <c r="O116" i="3" s="1"/>
  <c r="O115" i="3"/>
  <c r="K115" i="3"/>
  <c r="O114" i="3"/>
  <c r="K114" i="3"/>
  <c r="K113" i="3"/>
  <c r="O113" i="3" s="1"/>
  <c r="O112" i="3"/>
  <c r="K112" i="3"/>
  <c r="K111" i="3"/>
  <c r="O111" i="3" s="1"/>
  <c r="O110" i="3"/>
  <c r="K110" i="3"/>
  <c r="K109" i="3"/>
  <c r="O109" i="3" s="1"/>
  <c r="K108" i="3"/>
  <c r="O108" i="3" s="1"/>
  <c r="O107" i="3"/>
  <c r="K107" i="3"/>
  <c r="K106" i="3"/>
  <c r="O106" i="3" s="1"/>
  <c r="K105" i="3"/>
  <c r="O105" i="3" s="1"/>
  <c r="K104" i="3"/>
  <c r="O104" i="3" s="1"/>
  <c r="K103" i="3"/>
  <c r="O103" i="3" s="1"/>
  <c r="O102" i="3"/>
  <c r="K102" i="3"/>
  <c r="K101" i="3"/>
  <c r="O101" i="3" s="1"/>
  <c r="K100" i="3"/>
  <c r="O100" i="3" s="1"/>
  <c r="K99" i="3"/>
  <c r="O99" i="3" s="1"/>
  <c r="O98" i="3"/>
  <c r="K98" i="3"/>
  <c r="O97" i="3"/>
  <c r="K97" i="3"/>
  <c r="O96" i="3"/>
  <c r="K96" i="3"/>
  <c r="K95" i="3"/>
  <c r="O95" i="3" s="1"/>
  <c r="K94" i="3"/>
  <c r="O94" i="3" s="1"/>
  <c r="K93" i="3"/>
  <c r="O93" i="3" s="1"/>
  <c r="K92" i="3"/>
  <c r="O92" i="3" s="1"/>
  <c r="K91" i="3"/>
  <c r="O91" i="3" s="1"/>
  <c r="K90" i="3"/>
  <c r="O90" i="3" s="1"/>
  <c r="O89" i="3"/>
  <c r="K89" i="3"/>
  <c r="O88" i="3"/>
  <c r="K88" i="3"/>
  <c r="K87" i="3"/>
  <c r="O87" i="3" s="1"/>
  <c r="K86" i="3"/>
  <c r="O86" i="3" s="1"/>
  <c r="K85" i="3"/>
  <c r="O85" i="3" s="1"/>
  <c r="K84" i="3"/>
  <c r="O84" i="3" s="1"/>
  <c r="O83" i="3"/>
  <c r="K83" i="3"/>
  <c r="K82" i="3"/>
  <c r="O82" i="3" s="1"/>
  <c r="K81" i="3"/>
  <c r="O81" i="3" s="1"/>
  <c r="K80" i="3"/>
  <c r="O80" i="3" s="1"/>
  <c r="K79" i="3"/>
  <c r="O79" i="3" s="1"/>
  <c r="K78" i="3"/>
  <c r="O78" i="3" s="1"/>
  <c r="K77" i="3"/>
  <c r="O77" i="3" s="1"/>
  <c r="K76" i="3"/>
  <c r="O76" i="3" s="1"/>
  <c r="K75" i="3"/>
  <c r="O75" i="3" s="1"/>
  <c r="O74" i="3"/>
  <c r="K74" i="3"/>
  <c r="K73" i="3"/>
  <c r="O73" i="3" s="1"/>
  <c r="K72" i="3"/>
  <c r="O72" i="3" s="1"/>
  <c r="K71" i="3"/>
  <c r="O71" i="3" s="1"/>
  <c r="K70" i="3"/>
  <c r="O70" i="3" s="1"/>
  <c r="K69" i="3"/>
  <c r="O69" i="3" s="1"/>
  <c r="K68" i="3"/>
  <c r="O68" i="3" s="1"/>
  <c r="K67" i="3"/>
  <c r="O67" i="3" s="1"/>
  <c r="O66" i="3"/>
  <c r="K66" i="3"/>
  <c r="K65" i="3"/>
  <c r="O65" i="3" s="1"/>
  <c r="K64" i="3"/>
  <c r="O64" i="3" s="1"/>
  <c r="K63" i="3"/>
  <c r="O63" i="3" s="1"/>
  <c r="K62" i="3"/>
  <c r="O62" i="3" s="1"/>
  <c r="K61" i="3"/>
  <c r="O61" i="3" s="1"/>
  <c r="K60" i="3"/>
  <c r="O60" i="3" s="1"/>
  <c r="K59" i="3"/>
  <c r="O59" i="3" s="1"/>
  <c r="O58" i="3"/>
  <c r="K58" i="3"/>
  <c r="K57" i="3"/>
  <c r="O57" i="3" s="1"/>
  <c r="K56" i="3"/>
  <c r="O56" i="3" s="1"/>
  <c r="K55" i="3"/>
  <c r="O55" i="3" s="1"/>
  <c r="K54" i="3"/>
  <c r="O54" i="3" s="1"/>
  <c r="K53" i="3"/>
  <c r="O53" i="3" s="1"/>
  <c r="K52" i="3"/>
  <c r="O52" i="3" s="1"/>
  <c r="K51" i="3"/>
  <c r="O51" i="3" s="1"/>
  <c r="N50" i="3"/>
  <c r="M50" i="3"/>
  <c r="L50" i="3"/>
  <c r="K50" i="3"/>
  <c r="J50" i="3"/>
  <c r="I50" i="3"/>
  <c r="H50" i="3"/>
  <c r="O49" i="3"/>
  <c r="O48" i="3" s="1"/>
  <c r="K49" i="3"/>
  <c r="N48" i="3"/>
  <c r="M48" i="3"/>
  <c r="L48" i="3"/>
  <c r="K48" i="3"/>
  <c r="J48" i="3"/>
  <c r="I48" i="3"/>
  <c r="H48" i="3"/>
  <c r="O47" i="3"/>
  <c r="O46" i="3" s="1"/>
  <c r="K47" i="3"/>
  <c r="N46" i="3"/>
  <c r="M46" i="3"/>
  <c r="L46" i="3"/>
  <c r="K46" i="3"/>
  <c r="J46" i="3"/>
  <c r="I46" i="3"/>
  <c r="H46" i="3"/>
  <c r="O45" i="3"/>
  <c r="K45" i="3"/>
  <c r="K44" i="3"/>
  <c r="O44" i="3" s="1"/>
  <c r="K43" i="3"/>
  <c r="O43" i="3" s="1"/>
  <c r="K42" i="3"/>
  <c r="O42" i="3" s="1"/>
  <c r="K41" i="3"/>
  <c r="O41" i="3" s="1"/>
  <c r="K40" i="3"/>
  <c r="O40" i="3" s="1"/>
  <c r="K39" i="3"/>
  <c r="O39" i="3" s="1"/>
  <c r="O38" i="3"/>
  <c r="K38" i="3"/>
  <c r="K37" i="3"/>
  <c r="O37" i="3" s="1"/>
  <c r="K36" i="3"/>
  <c r="O36" i="3" s="1"/>
  <c r="K35" i="3"/>
  <c r="O35" i="3" s="1"/>
  <c r="K34" i="3"/>
  <c r="O34" i="3" s="1"/>
  <c r="K33" i="3"/>
  <c r="O33" i="3" s="1"/>
  <c r="N32" i="3"/>
  <c r="M32" i="3"/>
  <c r="L32" i="3"/>
  <c r="K32" i="3"/>
  <c r="J32" i="3"/>
  <c r="I32" i="3"/>
  <c r="H32" i="3"/>
  <c r="K31" i="3"/>
  <c r="O31" i="3" s="1"/>
  <c r="O30" i="3"/>
  <c r="K30" i="3"/>
  <c r="O29" i="3"/>
  <c r="K29" i="3"/>
  <c r="K28" i="3"/>
  <c r="O28" i="3" s="1"/>
  <c r="K27" i="3"/>
  <c r="O27" i="3" s="1"/>
  <c r="K26" i="3"/>
  <c r="O26" i="3" s="1"/>
  <c r="K25" i="3"/>
  <c r="O25" i="3" s="1"/>
  <c r="O24" i="3"/>
  <c r="K24" i="3"/>
  <c r="O23" i="3"/>
  <c r="K23" i="3"/>
  <c r="K22" i="3"/>
  <c r="O22" i="3" s="1"/>
  <c r="O21" i="3"/>
  <c r="K21" i="3"/>
  <c r="K20" i="3"/>
  <c r="O20" i="3" s="1"/>
  <c r="K19" i="3"/>
  <c r="O19" i="3" s="1"/>
  <c r="O18" i="3"/>
  <c r="K18" i="3"/>
  <c r="N17" i="3"/>
  <c r="M17" i="3"/>
  <c r="L17" i="3"/>
  <c r="K17" i="3"/>
  <c r="J17" i="3"/>
  <c r="I17" i="3"/>
  <c r="H17" i="3"/>
  <c r="K16" i="3"/>
  <c r="O16" i="3" s="1"/>
  <c r="K15" i="3"/>
  <c r="O15" i="3" s="1"/>
  <c r="O14" i="3"/>
  <c r="K14" i="3"/>
  <c r="K13" i="3"/>
  <c r="O13" i="3" s="1"/>
  <c r="O12" i="3"/>
  <c r="K12" i="3"/>
  <c r="K11" i="3"/>
  <c r="O11" i="3" s="1"/>
  <c r="K10" i="3"/>
  <c r="O10" i="3" s="1"/>
  <c r="N9" i="3"/>
  <c r="M9" i="3"/>
  <c r="L9" i="3"/>
  <c r="K9" i="3"/>
  <c r="J9" i="3"/>
  <c r="I9" i="3"/>
  <c r="I8" i="3" s="1"/>
  <c r="H9" i="3"/>
  <c r="H8" i="3" s="1"/>
  <c r="C401" i="2"/>
  <c r="C400" i="2"/>
  <c r="C399" i="2"/>
  <c r="C398" i="2"/>
  <c r="C397" i="2"/>
  <c r="K399" i="1" s="1"/>
  <c r="C396" i="2"/>
  <c r="C395" i="2"/>
  <c r="C394" i="2"/>
  <c r="K396" i="1" s="1"/>
  <c r="P396" i="1" s="1"/>
  <c r="C393" i="2"/>
  <c r="C392" i="2"/>
  <c r="T391" i="2"/>
  <c r="S391" i="2"/>
  <c r="R391" i="2"/>
  <c r="Q391" i="2"/>
  <c r="P391" i="2"/>
  <c r="O391" i="2"/>
  <c r="N391" i="2"/>
  <c r="M391" i="2"/>
  <c r="L391" i="2"/>
  <c r="K391" i="2"/>
  <c r="J391" i="2"/>
  <c r="I391" i="2"/>
  <c r="H391" i="2"/>
  <c r="G391" i="2"/>
  <c r="F391" i="2"/>
  <c r="E391" i="2"/>
  <c r="D391" i="2"/>
  <c r="C390" i="2"/>
  <c r="K392" i="1" s="1"/>
  <c r="C389" i="2"/>
  <c r="C388" i="2"/>
  <c r="C387" i="2"/>
  <c r="C386" i="2"/>
  <c r="K388" i="1" s="1"/>
  <c r="P388" i="1" s="1"/>
  <c r="C385" i="2"/>
  <c r="C384" i="2"/>
  <c r="K386" i="1" s="1"/>
  <c r="C383" i="2"/>
  <c r="C382" i="2"/>
  <c r="C381" i="2"/>
  <c r="C380" i="2"/>
  <c r="C379" i="2"/>
  <c r="C378" i="2"/>
  <c r="K380" i="1" s="1"/>
  <c r="C377" i="2"/>
  <c r="C376" i="2"/>
  <c r="T375" i="2"/>
  <c r="S375" i="2"/>
  <c r="R375" i="2"/>
  <c r="Q375" i="2"/>
  <c r="P375" i="2"/>
  <c r="O375" i="2"/>
  <c r="N375" i="2"/>
  <c r="M375" i="2"/>
  <c r="L375" i="2"/>
  <c r="K375" i="2"/>
  <c r="J375" i="2"/>
  <c r="I375" i="2"/>
  <c r="H375" i="2"/>
  <c r="G375" i="2"/>
  <c r="F375" i="2"/>
  <c r="E375" i="2"/>
  <c r="D375" i="2"/>
  <c r="C374" i="2"/>
  <c r="T373" i="2"/>
  <c r="S373" i="2"/>
  <c r="R373" i="2"/>
  <c r="Q373" i="2"/>
  <c r="P373" i="2"/>
  <c r="O373" i="2"/>
  <c r="N373" i="2"/>
  <c r="M373" i="2"/>
  <c r="L373" i="2"/>
  <c r="K373" i="2"/>
  <c r="J373" i="2"/>
  <c r="I373" i="2"/>
  <c r="H373" i="2"/>
  <c r="G373" i="2"/>
  <c r="F373" i="2"/>
  <c r="E373" i="2"/>
  <c r="D373" i="2"/>
  <c r="C373" i="2"/>
  <c r="C372" i="2"/>
  <c r="C371" i="2" s="1"/>
  <c r="T371" i="2"/>
  <c r="S371" i="2"/>
  <c r="R371" i="2"/>
  <c r="Q371" i="2"/>
  <c r="P371" i="2"/>
  <c r="O371" i="2"/>
  <c r="N371" i="2"/>
  <c r="M371" i="2"/>
  <c r="L371" i="2"/>
  <c r="K371" i="2"/>
  <c r="J371" i="2"/>
  <c r="I371" i="2"/>
  <c r="H371" i="2"/>
  <c r="G371" i="2"/>
  <c r="F371" i="2"/>
  <c r="E371" i="2"/>
  <c r="D371" i="2"/>
  <c r="C370" i="2"/>
  <c r="T369" i="2"/>
  <c r="S369" i="2"/>
  <c r="R369" i="2"/>
  <c r="Q369" i="2"/>
  <c r="P369" i="2"/>
  <c r="O369" i="2"/>
  <c r="N369" i="2"/>
  <c r="M369" i="2"/>
  <c r="L369" i="2"/>
  <c r="K369" i="2"/>
  <c r="J369" i="2"/>
  <c r="I369" i="2"/>
  <c r="H369" i="2"/>
  <c r="G369" i="2"/>
  <c r="F369" i="2"/>
  <c r="E369" i="2"/>
  <c r="D369" i="2"/>
  <c r="C369" i="2"/>
  <c r="C368" i="2"/>
  <c r="K370" i="1" s="1"/>
  <c r="C367" i="2"/>
  <c r="C366" i="2"/>
  <c r="C365" i="2"/>
  <c r="C364" i="2"/>
  <c r="C363" i="2"/>
  <c r="C362" i="2"/>
  <c r="K364" i="1" s="1"/>
  <c r="C361" i="2"/>
  <c r="C360" i="2"/>
  <c r="C359" i="2"/>
  <c r="C358" i="2"/>
  <c r="C357" i="2"/>
  <c r="C356" i="2"/>
  <c r="K358" i="1" s="1"/>
  <c r="P358" i="1" s="1"/>
  <c r="C355" i="2"/>
  <c r="C354" i="2"/>
  <c r="C353" i="2"/>
  <c r="C352" i="2"/>
  <c r="C351" i="2"/>
  <c r="C350" i="2"/>
  <c r="K352" i="1" s="1"/>
  <c r="C349" i="2"/>
  <c r="C348" i="2"/>
  <c r="C347" i="2"/>
  <c r="C346" i="2"/>
  <c r="C345" i="2"/>
  <c r="C344" i="2"/>
  <c r="K346" i="1" s="1"/>
  <c r="P346" i="1" s="1"/>
  <c r="C343" i="2"/>
  <c r="C342" i="2"/>
  <c r="C341" i="2"/>
  <c r="C340" i="2"/>
  <c r="C339" i="2"/>
  <c r="C338" i="2"/>
  <c r="K340" i="1" s="1"/>
  <c r="P340" i="1" s="1"/>
  <c r="C337" i="2"/>
  <c r="C336" i="2"/>
  <c r="C335" i="2"/>
  <c r="C334" i="2"/>
  <c r="C333" i="2"/>
  <c r="C332" i="2"/>
  <c r="K334" i="1" s="1"/>
  <c r="C331" i="2"/>
  <c r="C330" i="2"/>
  <c r="C329" i="2"/>
  <c r="C328" i="2"/>
  <c r="C327" i="2"/>
  <c r="C326" i="2"/>
  <c r="K328" i="1" s="1"/>
  <c r="C325" i="2"/>
  <c r="C324" i="2"/>
  <c r="C323" i="2"/>
  <c r="C322" i="2"/>
  <c r="C321" i="2"/>
  <c r="C320" i="2"/>
  <c r="K322" i="1" s="1"/>
  <c r="C319" i="2"/>
  <c r="C318" i="2"/>
  <c r="C317" i="2"/>
  <c r="C316" i="2"/>
  <c r="C315" i="2"/>
  <c r="C314" i="2"/>
  <c r="K316" i="1" s="1"/>
  <c r="P316" i="1" s="1"/>
  <c r="C313" i="2"/>
  <c r="C312" i="2"/>
  <c r="C311" i="2"/>
  <c r="C310" i="2"/>
  <c r="C309" i="2"/>
  <c r="C308" i="2"/>
  <c r="K310" i="1" s="1"/>
  <c r="C307" i="2"/>
  <c r="C306" i="2"/>
  <c r="C305" i="2"/>
  <c r="C304" i="2"/>
  <c r="C303" i="2"/>
  <c r="C302" i="2"/>
  <c r="C301" i="2"/>
  <c r="C300" i="2"/>
  <c r="C299" i="2"/>
  <c r="C298" i="2"/>
  <c r="C297" i="2"/>
  <c r="C296" i="2"/>
  <c r="K298" i="1" s="1"/>
  <c r="C295" i="2"/>
  <c r="C294" i="2"/>
  <c r="C293" i="2"/>
  <c r="C292" i="2"/>
  <c r="C291" i="2"/>
  <c r="C290" i="2"/>
  <c r="C289" i="2"/>
  <c r="C288" i="2"/>
  <c r="C287" i="2"/>
  <c r="C286" i="2"/>
  <c r="C285" i="2"/>
  <c r="C284" i="2"/>
  <c r="K286" i="1" s="1"/>
  <c r="C283" i="2"/>
  <c r="C282" i="2"/>
  <c r="C281" i="2"/>
  <c r="C280" i="2"/>
  <c r="C279" i="2"/>
  <c r="C278" i="2"/>
  <c r="C277" i="2"/>
  <c r="C276" i="2"/>
  <c r="C275" i="2"/>
  <c r="C274" i="2"/>
  <c r="C273" i="2"/>
  <c r="C272" i="2"/>
  <c r="K274" i="1" s="1"/>
  <c r="C271" i="2"/>
  <c r="C270" i="2"/>
  <c r="C269" i="2"/>
  <c r="C268" i="2"/>
  <c r="C267" i="2"/>
  <c r="C266" i="2"/>
  <c r="C265" i="2"/>
  <c r="C264" i="2"/>
  <c r="C263" i="2"/>
  <c r="C262" i="2"/>
  <c r="C261" i="2"/>
  <c r="C260" i="2"/>
  <c r="K262" i="1" s="1"/>
  <c r="C259" i="2"/>
  <c r="C258" i="2"/>
  <c r="C257" i="2"/>
  <c r="C256" i="2"/>
  <c r="C255" i="2"/>
  <c r="C254" i="2"/>
  <c r="C253" i="2"/>
  <c r="C252" i="2"/>
  <c r="C251" i="2"/>
  <c r="C250" i="2"/>
  <c r="C249" i="2"/>
  <c r="C248" i="2"/>
  <c r="K250" i="1" s="1"/>
  <c r="C247" i="2"/>
  <c r="C246" i="2"/>
  <c r="C245" i="2"/>
  <c r="C244" i="2"/>
  <c r="C243" i="2"/>
  <c r="C242" i="2"/>
  <c r="C241" i="2"/>
  <c r="C240" i="2"/>
  <c r="C239" i="2"/>
  <c r="C238" i="2"/>
  <c r="C237" i="2"/>
  <c r="C236" i="2"/>
  <c r="K238" i="1" s="1"/>
  <c r="C235" i="2"/>
  <c r="C234" i="2"/>
  <c r="C233" i="2"/>
  <c r="C232" i="2"/>
  <c r="C231" i="2"/>
  <c r="C230" i="2"/>
  <c r="C229" i="2"/>
  <c r="C228" i="2"/>
  <c r="C227" i="2"/>
  <c r="C226" i="2"/>
  <c r="C225" i="2"/>
  <c r="C224" i="2"/>
  <c r="K226" i="1" s="1"/>
  <c r="C223" i="2"/>
  <c r="C222" i="2"/>
  <c r="C221" i="2"/>
  <c r="C220" i="2"/>
  <c r="C219" i="2"/>
  <c r="C218" i="2"/>
  <c r="C217" i="2"/>
  <c r="C216" i="2"/>
  <c r="C215" i="2"/>
  <c r="C214" i="2"/>
  <c r="C213" i="2"/>
  <c r="C212" i="2"/>
  <c r="K214" i="1" s="1"/>
  <c r="C211" i="2"/>
  <c r="C210" i="2"/>
  <c r="C209" i="2"/>
  <c r="C208" i="2"/>
  <c r="C207" i="2"/>
  <c r="C206" i="2"/>
  <c r="C205" i="2"/>
  <c r="C204" i="2"/>
  <c r="C203" i="2"/>
  <c r="C202" i="2"/>
  <c r="C201" i="2"/>
  <c r="C200" i="2"/>
  <c r="K202" i="1" s="1"/>
  <c r="C199" i="2"/>
  <c r="C198" i="2"/>
  <c r="C197" i="2"/>
  <c r="C196" i="2"/>
  <c r="C195" i="2"/>
  <c r="C194" i="2"/>
  <c r="C193" i="2"/>
  <c r="C192" i="2"/>
  <c r="C191" i="2"/>
  <c r="C190" i="2"/>
  <c r="C189" i="2"/>
  <c r="C188" i="2"/>
  <c r="K190" i="1" s="1"/>
  <c r="C187" i="2"/>
  <c r="C186" i="2"/>
  <c r="C185" i="2"/>
  <c r="C184" i="2"/>
  <c r="C183" i="2"/>
  <c r="C182" i="2"/>
  <c r="C181" i="2"/>
  <c r="C180" i="2"/>
  <c r="C179" i="2"/>
  <c r="C178" i="2"/>
  <c r="C177" i="2"/>
  <c r="C176" i="2"/>
  <c r="K178" i="1" s="1"/>
  <c r="C175" i="2"/>
  <c r="C174" i="2"/>
  <c r="C173" i="2"/>
  <c r="C172" i="2"/>
  <c r="C171" i="2"/>
  <c r="C170" i="2"/>
  <c r="C169" i="2"/>
  <c r="C168" i="2"/>
  <c r="C167" i="2"/>
  <c r="C166" i="2"/>
  <c r="C165" i="2"/>
  <c r="C164" i="2"/>
  <c r="K166" i="1" s="1"/>
  <c r="C163" i="2"/>
  <c r="C162" i="2"/>
  <c r="C161" i="2"/>
  <c r="C160" i="2"/>
  <c r="C159" i="2"/>
  <c r="C158" i="2"/>
  <c r="C157" i="2"/>
  <c r="C156" i="2"/>
  <c r="C155" i="2"/>
  <c r="C154" i="2"/>
  <c r="C153" i="2"/>
  <c r="C152" i="2"/>
  <c r="K154" i="1" s="1"/>
  <c r="C151" i="2"/>
  <c r="C150" i="2"/>
  <c r="C149" i="2"/>
  <c r="C148" i="2"/>
  <c r="C147" i="2"/>
  <c r="C146" i="2"/>
  <c r="C145" i="2"/>
  <c r="C144" i="2"/>
  <c r="C143" i="2"/>
  <c r="C142" i="2"/>
  <c r="C141" i="2"/>
  <c r="C140" i="2"/>
  <c r="K142" i="1" s="1"/>
  <c r="C139" i="2"/>
  <c r="C138" i="2"/>
  <c r="C137" i="2"/>
  <c r="C136" i="2"/>
  <c r="C135" i="2"/>
  <c r="C134" i="2"/>
  <c r="C133" i="2"/>
  <c r="C132" i="2"/>
  <c r="C131" i="2"/>
  <c r="C130" i="2"/>
  <c r="C129" i="2"/>
  <c r="C128" i="2"/>
  <c r="K130" i="1" s="1"/>
  <c r="C127" i="2"/>
  <c r="C126" i="2"/>
  <c r="C125" i="2"/>
  <c r="C124" i="2"/>
  <c r="C123" i="2"/>
  <c r="C122" i="2"/>
  <c r="C121" i="2"/>
  <c r="C120" i="2"/>
  <c r="C119" i="2"/>
  <c r="C118" i="2"/>
  <c r="C117" i="2"/>
  <c r="C116" i="2"/>
  <c r="K118" i="1" s="1"/>
  <c r="C115" i="2"/>
  <c r="C114" i="2"/>
  <c r="C113" i="2"/>
  <c r="C112" i="2"/>
  <c r="C111" i="2"/>
  <c r="C110" i="2"/>
  <c r="C109" i="2"/>
  <c r="C108" i="2"/>
  <c r="C107" i="2"/>
  <c r="C106" i="2"/>
  <c r="C105" i="2"/>
  <c r="C104" i="2"/>
  <c r="K106" i="1" s="1"/>
  <c r="C103" i="2"/>
  <c r="C102" i="2"/>
  <c r="C101" i="2"/>
  <c r="C100" i="2"/>
  <c r="C99" i="2"/>
  <c r="C98" i="2"/>
  <c r="C97" i="2"/>
  <c r="C96" i="2"/>
  <c r="C95" i="2"/>
  <c r="C94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2" i="2"/>
  <c r="C91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C89" i="2"/>
  <c r="K91" i="1" s="1"/>
  <c r="P91" i="1" s="1"/>
  <c r="C88" i="2"/>
  <c r="C87" i="2"/>
  <c r="C86" i="2"/>
  <c r="C85" i="2"/>
  <c r="C84" i="2"/>
  <c r="C83" i="2"/>
  <c r="C82" i="2"/>
  <c r="C81" i="2"/>
  <c r="C80" i="2"/>
  <c r="C79" i="2"/>
  <c r="C78" i="2"/>
  <c r="C77" i="2"/>
  <c r="K79" i="1" s="1"/>
  <c r="P79" i="1" s="1"/>
  <c r="C76" i="2"/>
  <c r="C75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3" i="2"/>
  <c r="C72" i="2"/>
  <c r="C71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C69" i="2"/>
  <c r="C68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6" i="2"/>
  <c r="K68" i="1" s="1"/>
  <c r="P68" i="1" s="1"/>
  <c r="C65" i="2"/>
  <c r="C64" i="2" s="1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3" i="2"/>
  <c r="C62" i="2" s="1"/>
  <c r="T62" i="2"/>
  <c r="S62" i="2"/>
  <c r="R62" i="2"/>
  <c r="Q62" i="2"/>
  <c r="Q10" i="2" s="1"/>
  <c r="P62" i="2"/>
  <c r="O62" i="2"/>
  <c r="N62" i="2"/>
  <c r="M62" i="2"/>
  <c r="L62" i="2"/>
  <c r="K62" i="2"/>
  <c r="J62" i="2"/>
  <c r="I62" i="2"/>
  <c r="H62" i="2"/>
  <c r="G62" i="2"/>
  <c r="F62" i="2"/>
  <c r="E62" i="2"/>
  <c r="E10" i="2" s="1"/>
  <c r="D62" i="2"/>
  <c r="C61" i="2"/>
  <c r="C60" i="2"/>
  <c r="C59" i="2"/>
  <c r="C58" i="2"/>
  <c r="C57" i="2"/>
  <c r="C56" i="2"/>
  <c r="C55" i="2"/>
  <c r="C54" i="2"/>
  <c r="C53" i="2"/>
  <c r="C52" i="2"/>
  <c r="C51" i="2"/>
  <c r="K53" i="1" s="1"/>
  <c r="P53" i="1" s="1"/>
  <c r="C50" i="2"/>
  <c r="C49" i="2"/>
  <c r="C48" i="2"/>
  <c r="C47" i="2"/>
  <c r="C46" i="2"/>
  <c r="C45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3" i="2"/>
  <c r="K45" i="1" s="1"/>
  <c r="P45" i="1" s="1"/>
  <c r="C42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0" i="2"/>
  <c r="C39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C37" i="2"/>
  <c r="C36" i="2"/>
  <c r="C35" i="2"/>
  <c r="C34" i="2"/>
  <c r="C33" i="2"/>
  <c r="C32" i="2"/>
  <c r="C31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29" i="2"/>
  <c r="C28" i="2"/>
  <c r="C27" i="2"/>
  <c r="C26" i="2"/>
  <c r="C25" i="2"/>
  <c r="C24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2" i="2"/>
  <c r="C21" i="2"/>
  <c r="C20" i="2"/>
  <c r="C19" i="2"/>
  <c r="C18" i="2"/>
  <c r="C17" i="2"/>
  <c r="C16" i="2"/>
  <c r="C15" i="2"/>
  <c r="C14" i="2"/>
  <c r="C13" i="2"/>
  <c r="K15" i="1" s="1"/>
  <c r="P15" i="1" s="1"/>
  <c r="C12" i="2"/>
  <c r="T11" i="2"/>
  <c r="S11" i="2"/>
  <c r="R11" i="2"/>
  <c r="Q11" i="2"/>
  <c r="P11" i="2"/>
  <c r="O11" i="2"/>
  <c r="N11" i="2"/>
  <c r="M11" i="2"/>
  <c r="L11" i="2"/>
  <c r="K11" i="2"/>
  <c r="K10" i="2" s="1"/>
  <c r="J11" i="2"/>
  <c r="I11" i="2"/>
  <c r="H11" i="2"/>
  <c r="G11" i="2"/>
  <c r="F11" i="2"/>
  <c r="E11" i="2"/>
  <c r="D11" i="2"/>
  <c r="L403" i="1"/>
  <c r="L402" i="1" s="1"/>
  <c r="L401" i="1" s="1"/>
  <c r="L400" i="1" s="1"/>
  <c r="L399" i="1" s="1"/>
  <c r="L398" i="1" s="1"/>
  <c r="L397" i="1" s="1"/>
  <c r="L396" i="1" s="1"/>
  <c r="L395" i="1" s="1"/>
  <c r="L394" i="1" s="1"/>
  <c r="L393" i="1" s="1"/>
  <c r="L392" i="1" s="1"/>
  <c r="L391" i="1" s="1"/>
  <c r="L390" i="1" s="1"/>
  <c r="K403" i="1"/>
  <c r="K402" i="1"/>
  <c r="K401" i="1"/>
  <c r="P401" i="1" s="1"/>
  <c r="K400" i="1"/>
  <c r="K398" i="1"/>
  <c r="P398" i="1" s="1"/>
  <c r="K397" i="1"/>
  <c r="P397" i="1" s="1"/>
  <c r="K395" i="1"/>
  <c r="P395" i="1" s="1"/>
  <c r="K394" i="1"/>
  <c r="P394" i="1" s="1"/>
  <c r="Q393" i="1"/>
  <c r="N393" i="1"/>
  <c r="M393" i="1"/>
  <c r="J393" i="1"/>
  <c r="I393" i="1"/>
  <c r="H393" i="1"/>
  <c r="K391" i="1"/>
  <c r="P391" i="1" s="1"/>
  <c r="K390" i="1"/>
  <c r="P390" i="1" s="1"/>
  <c r="K389" i="1"/>
  <c r="P389" i="1" s="1"/>
  <c r="K387" i="1"/>
  <c r="P387" i="1" s="1"/>
  <c r="K385" i="1"/>
  <c r="P385" i="1" s="1"/>
  <c r="K384" i="1"/>
  <c r="P384" i="1" s="1"/>
  <c r="K383" i="1"/>
  <c r="P383" i="1" s="1"/>
  <c r="K382" i="1"/>
  <c r="P382" i="1" s="1"/>
  <c r="K381" i="1"/>
  <c r="P381" i="1" s="1"/>
  <c r="K379" i="1"/>
  <c r="P379" i="1" s="1"/>
  <c r="K378" i="1"/>
  <c r="Q377" i="1"/>
  <c r="N377" i="1"/>
  <c r="M377" i="1"/>
  <c r="J377" i="1"/>
  <c r="I377" i="1"/>
  <c r="H377" i="1"/>
  <c r="K376" i="1"/>
  <c r="K375" i="1" s="1"/>
  <c r="Q375" i="1"/>
  <c r="N375" i="1"/>
  <c r="M375" i="1"/>
  <c r="J375" i="1"/>
  <c r="I375" i="1"/>
  <c r="H375" i="1"/>
  <c r="K374" i="1"/>
  <c r="K373" i="1" s="1"/>
  <c r="Q373" i="1"/>
  <c r="N373" i="1"/>
  <c r="M373" i="1"/>
  <c r="J373" i="1"/>
  <c r="I373" i="1"/>
  <c r="H373" i="1"/>
  <c r="K372" i="1"/>
  <c r="P372" i="1" s="1"/>
  <c r="Q371" i="1"/>
  <c r="N371" i="1"/>
  <c r="M371" i="1"/>
  <c r="J371" i="1"/>
  <c r="I371" i="1"/>
  <c r="H371" i="1"/>
  <c r="K369" i="1"/>
  <c r="P369" i="1" s="1"/>
  <c r="K368" i="1"/>
  <c r="P368" i="1" s="1"/>
  <c r="K367" i="1"/>
  <c r="P367" i="1" s="1"/>
  <c r="K366" i="1"/>
  <c r="P366" i="1" s="1"/>
  <c r="K365" i="1"/>
  <c r="P365" i="1" s="1"/>
  <c r="P364" i="1"/>
  <c r="K363" i="1"/>
  <c r="P363" i="1" s="1"/>
  <c r="K362" i="1"/>
  <c r="P362" i="1" s="1"/>
  <c r="K361" i="1"/>
  <c r="P361" i="1" s="1"/>
  <c r="K360" i="1"/>
  <c r="P360" i="1" s="1"/>
  <c r="K359" i="1"/>
  <c r="P359" i="1" s="1"/>
  <c r="K357" i="1"/>
  <c r="P357" i="1" s="1"/>
  <c r="K356" i="1"/>
  <c r="P356" i="1" s="1"/>
  <c r="K355" i="1"/>
  <c r="P355" i="1" s="1"/>
  <c r="K354" i="1"/>
  <c r="P354" i="1" s="1"/>
  <c r="K353" i="1"/>
  <c r="P353" i="1" s="1"/>
  <c r="P352" i="1"/>
  <c r="K351" i="1"/>
  <c r="P351" i="1" s="1"/>
  <c r="K350" i="1"/>
  <c r="P350" i="1" s="1"/>
  <c r="K349" i="1"/>
  <c r="P349" i="1" s="1"/>
  <c r="K348" i="1"/>
  <c r="P348" i="1" s="1"/>
  <c r="K347" i="1"/>
  <c r="P347" i="1" s="1"/>
  <c r="K345" i="1"/>
  <c r="P345" i="1" s="1"/>
  <c r="K344" i="1"/>
  <c r="P344" i="1" s="1"/>
  <c r="K343" i="1"/>
  <c r="P343" i="1" s="1"/>
  <c r="K342" i="1"/>
  <c r="P342" i="1" s="1"/>
  <c r="K341" i="1"/>
  <c r="P341" i="1" s="1"/>
  <c r="K339" i="1"/>
  <c r="P339" i="1" s="1"/>
  <c r="K338" i="1"/>
  <c r="P338" i="1" s="1"/>
  <c r="K337" i="1"/>
  <c r="P337" i="1" s="1"/>
  <c r="K336" i="1"/>
  <c r="P336" i="1" s="1"/>
  <c r="K335" i="1"/>
  <c r="P335" i="1" s="1"/>
  <c r="K333" i="1"/>
  <c r="P333" i="1" s="1"/>
  <c r="K332" i="1"/>
  <c r="P332" i="1" s="1"/>
  <c r="K331" i="1"/>
  <c r="P331" i="1" s="1"/>
  <c r="K330" i="1"/>
  <c r="P330" i="1" s="1"/>
  <c r="K329" i="1"/>
  <c r="P329" i="1" s="1"/>
  <c r="P328" i="1"/>
  <c r="K327" i="1"/>
  <c r="P327" i="1" s="1"/>
  <c r="K326" i="1"/>
  <c r="P326" i="1" s="1"/>
  <c r="K325" i="1"/>
  <c r="P325" i="1" s="1"/>
  <c r="K324" i="1"/>
  <c r="P324" i="1" s="1"/>
  <c r="K323" i="1"/>
  <c r="P323" i="1" s="1"/>
  <c r="K321" i="1"/>
  <c r="P321" i="1" s="1"/>
  <c r="K320" i="1"/>
  <c r="P320" i="1" s="1"/>
  <c r="K319" i="1"/>
  <c r="P319" i="1" s="1"/>
  <c r="K318" i="1"/>
  <c r="P318" i="1" s="1"/>
  <c r="K317" i="1"/>
  <c r="P317" i="1" s="1"/>
  <c r="K315" i="1"/>
  <c r="P315" i="1" s="1"/>
  <c r="K314" i="1"/>
  <c r="P314" i="1" s="1"/>
  <c r="K313" i="1"/>
  <c r="P313" i="1" s="1"/>
  <c r="K312" i="1"/>
  <c r="P312" i="1" s="1"/>
  <c r="K311" i="1"/>
  <c r="P311" i="1" s="1"/>
  <c r="K309" i="1"/>
  <c r="P309" i="1" s="1"/>
  <c r="K308" i="1"/>
  <c r="P308" i="1" s="1"/>
  <c r="K307" i="1"/>
  <c r="K306" i="1"/>
  <c r="P306" i="1" s="1"/>
  <c r="K305" i="1"/>
  <c r="P305" i="1" s="1"/>
  <c r="K304" i="1"/>
  <c r="K303" i="1"/>
  <c r="P303" i="1" s="1"/>
  <c r="K302" i="1"/>
  <c r="P302" i="1" s="1"/>
  <c r="K301" i="1"/>
  <c r="K300" i="1"/>
  <c r="P300" i="1" s="1"/>
  <c r="K299" i="1"/>
  <c r="P299" i="1" s="1"/>
  <c r="K297" i="1"/>
  <c r="P297" i="1" s="1"/>
  <c r="K296" i="1"/>
  <c r="P296" i="1" s="1"/>
  <c r="K295" i="1"/>
  <c r="K294" i="1"/>
  <c r="P294" i="1" s="1"/>
  <c r="K293" i="1"/>
  <c r="P293" i="1" s="1"/>
  <c r="K292" i="1"/>
  <c r="K291" i="1"/>
  <c r="P291" i="1" s="1"/>
  <c r="K290" i="1"/>
  <c r="P290" i="1" s="1"/>
  <c r="K289" i="1"/>
  <c r="K288" i="1"/>
  <c r="P288" i="1" s="1"/>
  <c r="K287" i="1"/>
  <c r="P287" i="1" s="1"/>
  <c r="K285" i="1"/>
  <c r="P285" i="1" s="1"/>
  <c r="K284" i="1"/>
  <c r="P284" i="1" s="1"/>
  <c r="K283" i="1"/>
  <c r="K282" i="1"/>
  <c r="P282" i="1" s="1"/>
  <c r="K281" i="1"/>
  <c r="P281" i="1" s="1"/>
  <c r="K280" i="1"/>
  <c r="K279" i="1"/>
  <c r="P279" i="1" s="1"/>
  <c r="K278" i="1"/>
  <c r="P278" i="1" s="1"/>
  <c r="K277" i="1"/>
  <c r="K276" i="1"/>
  <c r="P276" i="1" s="1"/>
  <c r="K275" i="1"/>
  <c r="P275" i="1" s="1"/>
  <c r="K273" i="1"/>
  <c r="P273" i="1" s="1"/>
  <c r="K272" i="1"/>
  <c r="P272" i="1" s="1"/>
  <c r="K271" i="1"/>
  <c r="K270" i="1"/>
  <c r="P270" i="1" s="1"/>
  <c r="K269" i="1"/>
  <c r="P269" i="1" s="1"/>
  <c r="K268" i="1"/>
  <c r="K267" i="1"/>
  <c r="P267" i="1" s="1"/>
  <c r="K266" i="1"/>
  <c r="P266" i="1" s="1"/>
  <c r="K265" i="1"/>
  <c r="K264" i="1"/>
  <c r="P264" i="1" s="1"/>
  <c r="K263" i="1"/>
  <c r="P263" i="1" s="1"/>
  <c r="K261" i="1"/>
  <c r="P261" i="1" s="1"/>
  <c r="K260" i="1"/>
  <c r="P260" i="1" s="1"/>
  <c r="K259" i="1"/>
  <c r="K258" i="1"/>
  <c r="P258" i="1" s="1"/>
  <c r="K257" i="1"/>
  <c r="P257" i="1" s="1"/>
  <c r="K256" i="1"/>
  <c r="K255" i="1"/>
  <c r="P255" i="1" s="1"/>
  <c r="K254" i="1"/>
  <c r="P254" i="1" s="1"/>
  <c r="K253" i="1"/>
  <c r="K252" i="1"/>
  <c r="P252" i="1" s="1"/>
  <c r="K251" i="1"/>
  <c r="P251" i="1" s="1"/>
  <c r="K249" i="1"/>
  <c r="P249" i="1" s="1"/>
  <c r="K248" i="1"/>
  <c r="P248" i="1" s="1"/>
  <c r="K247" i="1"/>
  <c r="K246" i="1"/>
  <c r="P246" i="1" s="1"/>
  <c r="K245" i="1"/>
  <c r="P245" i="1" s="1"/>
  <c r="K244" i="1"/>
  <c r="K243" i="1"/>
  <c r="P243" i="1" s="1"/>
  <c r="K242" i="1"/>
  <c r="P242" i="1" s="1"/>
  <c r="K241" i="1"/>
  <c r="K240" i="1"/>
  <c r="P240" i="1" s="1"/>
  <c r="K239" i="1"/>
  <c r="P239" i="1" s="1"/>
  <c r="K237" i="1"/>
  <c r="P237" i="1" s="1"/>
  <c r="K236" i="1"/>
  <c r="P236" i="1" s="1"/>
  <c r="K235" i="1"/>
  <c r="K234" i="1"/>
  <c r="P234" i="1" s="1"/>
  <c r="K233" i="1"/>
  <c r="P233" i="1" s="1"/>
  <c r="K232" i="1"/>
  <c r="K231" i="1"/>
  <c r="P231" i="1" s="1"/>
  <c r="K230" i="1"/>
  <c r="P230" i="1" s="1"/>
  <c r="K229" i="1"/>
  <c r="K228" i="1"/>
  <c r="P228" i="1" s="1"/>
  <c r="K227" i="1"/>
  <c r="P227" i="1" s="1"/>
  <c r="K225" i="1"/>
  <c r="P225" i="1" s="1"/>
  <c r="K224" i="1"/>
  <c r="P224" i="1" s="1"/>
  <c r="K223" i="1"/>
  <c r="K222" i="1"/>
  <c r="P222" i="1" s="1"/>
  <c r="K221" i="1"/>
  <c r="P221" i="1" s="1"/>
  <c r="K220" i="1"/>
  <c r="P219" i="1"/>
  <c r="K219" i="1"/>
  <c r="K218" i="1"/>
  <c r="P218" i="1" s="1"/>
  <c r="K217" i="1"/>
  <c r="K216" i="1"/>
  <c r="P216" i="1" s="1"/>
  <c r="K215" i="1"/>
  <c r="P215" i="1" s="1"/>
  <c r="K213" i="1"/>
  <c r="P213" i="1" s="1"/>
  <c r="K212" i="1"/>
  <c r="P212" i="1" s="1"/>
  <c r="K211" i="1"/>
  <c r="K210" i="1"/>
  <c r="P210" i="1" s="1"/>
  <c r="K209" i="1"/>
  <c r="P209" i="1" s="1"/>
  <c r="K208" i="1"/>
  <c r="K207" i="1"/>
  <c r="P207" i="1" s="1"/>
  <c r="K206" i="1"/>
  <c r="P206" i="1" s="1"/>
  <c r="K205" i="1"/>
  <c r="K204" i="1"/>
  <c r="P204" i="1" s="1"/>
  <c r="K203" i="1"/>
  <c r="P203" i="1" s="1"/>
  <c r="K201" i="1"/>
  <c r="P201" i="1" s="1"/>
  <c r="K200" i="1"/>
  <c r="P200" i="1" s="1"/>
  <c r="K199" i="1"/>
  <c r="K198" i="1"/>
  <c r="P198" i="1" s="1"/>
  <c r="K197" i="1"/>
  <c r="P197" i="1" s="1"/>
  <c r="K196" i="1"/>
  <c r="K195" i="1"/>
  <c r="P195" i="1" s="1"/>
  <c r="K194" i="1"/>
  <c r="P194" i="1" s="1"/>
  <c r="K193" i="1"/>
  <c r="K192" i="1"/>
  <c r="P192" i="1" s="1"/>
  <c r="K191" i="1"/>
  <c r="P191" i="1" s="1"/>
  <c r="K189" i="1"/>
  <c r="P189" i="1" s="1"/>
  <c r="K188" i="1"/>
  <c r="P188" i="1" s="1"/>
  <c r="K187" i="1"/>
  <c r="K186" i="1"/>
  <c r="P186" i="1" s="1"/>
  <c r="K185" i="1"/>
  <c r="P185" i="1" s="1"/>
  <c r="K184" i="1"/>
  <c r="K183" i="1"/>
  <c r="P183" i="1" s="1"/>
  <c r="K182" i="1"/>
  <c r="P182" i="1" s="1"/>
  <c r="K181" i="1"/>
  <c r="K180" i="1"/>
  <c r="P180" i="1" s="1"/>
  <c r="K179" i="1"/>
  <c r="P179" i="1" s="1"/>
  <c r="K177" i="1"/>
  <c r="P177" i="1" s="1"/>
  <c r="K176" i="1"/>
  <c r="P176" i="1" s="1"/>
  <c r="K175" i="1"/>
  <c r="K174" i="1"/>
  <c r="P174" i="1" s="1"/>
  <c r="K173" i="1"/>
  <c r="P173" i="1" s="1"/>
  <c r="K172" i="1"/>
  <c r="K171" i="1"/>
  <c r="P171" i="1" s="1"/>
  <c r="K170" i="1"/>
  <c r="P170" i="1" s="1"/>
  <c r="K169" i="1"/>
  <c r="K168" i="1"/>
  <c r="P168" i="1" s="1"/>
  <c r="K167" i="1"/>
  <c r="P167" i="1" s="1"/>
  <c r="K165" i="1"/>
  <c r="P165" i="1" s="1"/>
  <c r="K164" i="1"/>
  <c r="P164" i="1" s="1"/>
  <c r="K163" i="1"/>
  <c r="K162" i="1"/>
  <c r="P162" i="1" s="1"/>
  <c r="K161" i="1"/>
  <c r="P161" i="1" s="1"/>
  <c r="K160" i="1"/>
  <c r="K159" i="1"/>
  <c r="P159" i="1" s="1"/>
  <c r="K158" i="1"/>
  <c r="P158" i="1" s="1"/>
  <c r="K157" i="1"/>
  <c r="K156" i="1"/>
  <c r="P156" i="1" s="1"/>
  <c r="K155" i="1"/>
  <c r="P155" i="1" s="1"/>
  <c r="K153" i="1"/>
  <c r="P153" i="1" s="1"/>
  <c r="K152" i="1"/>
  <c r="P152" i="1" s="1"/>
  <c r="K151" i="1"/>
  <c r="K150" i="1"/>
  <c r="P150" i="1" s="1"/>
  <c r="K149" i="1"/>
  <c r="P149" i="1" s="1"/>
  <c r="K148" i="1"/>
  <c r="K147" i="1"/>
  <c r="P147" i="1" s="1"/>
  <c r="K146" i="1"/>
  <c r="P146" i="1" s="1"/>
  <c r="K145" i="1"/>
  <c r="K144" i="1"/>
  <c r="P144" i="1" s="1"/>
  <c r="K143" i="1"/>
  <c r="P143" i="1" s="1"/>
  <c r="K141" i="1"/>
  <c r="P141" i="1" s="1"/>
  <c r="K140" i="1"/>
  <c r="P140" i="1" s="1"/>
  <c r="K139" i="1"/>
  <c r="K138" i="1"/>
  <c r="P138" i="1" s="1"/>
  <c r="K137" i="1"/>
  <c r="P137" i="1" s="1"/>
  <c r="K136" i="1"/>
  <c r="K135" i="1"/>
  <c r="P135" i="1" s="1"/>
  <c r="K134" i="1"/>
  <c r="P134" i="1" s="1"/>
  <c r="K133" i="1"/>
  <c r="K132" i="1"/>
  <c r="P132" i="1" s="1"/>
  <c r="K131" i="1"/>
  <c r="P131" i="1" s="1"/>
  <c r="K129" i="1"/>
  <c r="P129" i="1" s="1"/>
  <c r="K128" i="1"/>
  <c r="P128" i="1" s="1"/>
  <c r="K127" i="1"/>
  <c r="K126" i="1"/>
  <c r="P126" i="1" s="1"/>
  <c r="K125" i="1"/>
  <c r="P125" i="1" s="1"/>
  <c r="K124" i="1"/>
  <c r="K123" i="1"/>
  <c r="P123" i="1" s="1"/>
  <c r="K122" i="1"/>
  <c r="P122" i="1" s="1"/>
  <c r="K121" i="1"/>
  <c r="K120" i="1"/>
  <c r="P120" i="1" s="1"/>
  <c r="K119" i="1"/>
  <c r="P119" i="1" s="1"/>
  <c r="K117" i="1"/>
  <c r="P117" i="1" s="1"/>
  <c r="K116" i="1"/>
  <c r="P116" i="1" s="1"/>
  <c r="K115" i="1"/>
  <c r="K114" i="1"/>
  <c r="P114" i="1" s="1"/>
  <c r="K113" i="1"/>
  <c r="P113" i="1" s="1"/>
  <c r="K112" i="1"/>
  <c r="K111" i="1"/>
  <c r="P111" i="1" s="1"/>
  <c r="K110" i="1"/>
  <c r="P110" i="1" s="1"/>
  <c r="K109" i="1"/>
  <c r="K108" i="1"/>
  <c r="P108" i="1" s="1"/>
  <c r="K107" i="1"/>
  <c r="P107" i="1" s="1"/>
  <c r="K105" i="1"/>
  <c r="P105" i="1" s="1"/>
  <c r="K104" i="1"/>
  <c r="P104" i="1" s="1"/>
  <c r="K103" i="1"/>
  <c r="K102" i="1"/>
  <c r="P102" i="1" s="1"/>
  <c r="K101" i="1"/>
  <c r="P101" i="1" s="1"/>
  <c r="K100" i="1"/>
  <c r="K99" i="1"/>
  <c r="P99" i="1" s="1"/>
  <c r="K98" i="1"/>
  <c r="P98" i="1" s="1"/>
  <c r="K97" i="1"/>
  <c r="P97" i="1" s="1"/>
  <c r="K96" i="1"/>
  <c r="P96" i="1" s="1"/>
  <c r="Q95" i="1"/>
  <c r="N95" i="1"/>
  <c r="M95" i="1"/>
  <c r="J95" i="1"/>
  <c r="I95" i="1"/>
  <c r="H95" i="1"/>
  <c r="K94" i="1"/>
  <c r="P94" i="1" s="1"/>
  <c r="K93" i="1"/>
  <c r="Q92" i="1"/>
  <c r="N92" i="1"/>
  <c r="M92" i="1"/>
  <c r="J92" i="1"/>
  <c r="I92" i="1"/>
  <c r="H92" i="1"/>
  <c r="K90" i="1"/>
  <c r="P90" i="1" s="1"/>
  <c r="K89" i="1"/>
  <c r="P89" i="1" s="1"/>
  <c r="K88" i="1"/>
  <c r="P88" i="1" s="1"/>
  <c r="K87" i="1"/>
  <c r="P87" i="1" s="1"/>
  <c r="K86" i="1"/>
  <c r="P86" i="1" s="1"/>
  <c r="K85" i="1"/>
  <c r="P85" i="1" s="1"/>
  <c r="K84" i="1"/>
  <c r="P84" i="1" s="1"/>
  <c r="K83" i="1"/>
  <c r="P83" i="1" s="1"/>
  <c r="K82" i="1"/>
  <c r="P82" i="1" s="1"/>
  <c r="K81" i="1"/>
  <c r="P81" i="1" s="1"/>
  <c r="K80" i="1"/>
  <c r="P80" i="1" s="1"/>
  <c r="K78" i="1"/>
  <c r="P78" i="1" s="1"/>
  <c r="K77" i="1"/>
  <c r="Q76" i="1"/>
  <c r="N76" i="1"/>
  <c r="M76" i="1"/>
  <c r="J76" i="1"/>
  <c r="I76" i="1"/>
  <c r="H76" i="1"/>
  <c r="K75" i="1"/>
  <c r="K74" i="1"/>
  <c r="P74" i="1" s="1"/>
  <c r="K73" i="1"/>
  <c r="P73" i="1" s="1"/>
  <c r="Q72" i="1"/>
  <c r="N72" i="1"/>
  <c r="M72" i="1"/>
  <c r="J72" i="1"/>
  <c r="I72" i="1"/>
  <c r="H72" i="1"/>
  <c r="K71" i="1"/>
  <c r="P71" i="1" s="1"/>
  <c r="K70" i="1"/>
  <c r="Q69" i="1"/>
  <c r="N69" i="1"/>
  <c r="M69" i="1"/>
  <c r="J69" i="1"/>
  <c r="I69" i="1"/>
  <c r="H69" i="1"/>
  <c r="K67" i="1"/>
  <c r="P67" i="1" s="1"/>
  <c r="Q66" i="1"/>
  <c r="N66" i="1"/>
  <c r="M66" i="1"/>
  <c r="J66" i="1"/>
  <c r="I66" i="1"/>
  <c r="H66" i="1"/>
  <c r="K65" i="1"/>
  <c r="K64" i="1" s="1"/>
  <c r="Q64" i="1"/>
  <c r="N64" i="1"/>
  <c r="M64" i="1"/>
  <c r="J64" i="1"/>
  <c r="I64" i="1"/>
  <c r="H64" i="1"/>
  <c r="K63" i="1"/>
  <c r="K62" i="1"/>
  <c r="P62" i="1" s="1"/>
  <c r="K61" i="1"/>
  <c r="P61" i="1" s="1"/>
  <c r="K60" i="1"/>
  <c r="K59" i="1"/>
  <c r="P59" i="1" s="1"/>
  <c r="K58" i="1"/>
  <c r="P58" i="1" s="1"/>
  <c r="K57" i="1"/>
  <c r="K56" i="1"/>
  <c r="P56" i="1" s="1"/>
  <c r="K55" i="1"/>
  <c r="P55" i="1" s="1"/>
  <c r="K54" i="1"/>
  <c r="K52" i="1"/>
  <c r="P52" i="1" s="1"/>
  <c r="K51" i="1"/>
  <c r="K50" i="1"/>
  <c r="P50" i="1" s="1"/>
  <c r="K49" i="1"/>
  <c r="P49" i="1" s="1"/>
  <c r="K48" i="1"/>
  <c r="K47" i="1"/>
  <c r="P47" i="1" s="1"/>
  <c r="Q46" i="1"/>
  <c r="N46" i="1"/>
  <c r="M46" i="1"/>
  <c r="J46" i="1"/>
  <c r="I46" i="1"/>
  <c r="H46" i="1"/>
  <c r="K44" i="1"/>
  <c r="P44" i="1" s="1"/>
  <c r="Q43" i="1"/>
  <c r="N43" i="1"/>
  <c r="M43" i="1"/>
  <c r="J43" i="1"/>
  <c r="I43" i="1"/>
  <c r="H43" i="1"/>
  <c r="K42" i="1"/>
  <c r="K41" i="1"/>
  <c r="P41" i="1" s="1"/>
  <c r="Q40" i="1"/>
  <c r="N40" i="1"/>
  <c r="M40" i="1"/>
  <c r="J40" i="1"/>
  <c r="I40" i="1"/>
  <c r="H40" i="1"/>
  <c r="K39" i="1"/>
  <c r="P39" i="1" s="1"/>
  <c r="K38" i="1"/>
  <c r="P38" i="1" s="1"/>
  <c r="K37" i="1"/>
  <c r="P37" i="1" s="1"/>
  <c r="K36" i="1"/>
  <c r="P36" i="1" s="1"/>
  <c r="K35" i="1"/>
  <c r="P35" i="1" s="1"/>
  <c r="K34" i="1"/>
  <c r="P34" i="1" s="1"/>
  <c r="K33" i="1"/>
  <c r="P33" i="1" s="1"/>
  <c r="Q32" i="1"/>
  <c r="N32" i="1"/>
  <c r="M32" i="1"/>
  <c r="J32" i="1"/>
  <c r="I32" i="1"/>
  <c r="H32" i="1"/>
  <c r="K31" i="1"/>
  <c r="P31" i="1" s="1"/>
  <c r="K30" i="1"/>
  <c r="K29" i="1"/>
  <c r="P29" i="1" s="1"/>
  <c r="K28" i="1"/>
  <c r="P28" i="1" s="1"/>
  <c r="K27" i="1"/>
  <c r="K26" i="1"/>
  <c r="P26" i="1" s="1"/>
  <c r="Q25" i="1"/>
  <c r="N25" i="1"/>
  <c r="M25" i="1"/>
  <c r="J25" i="1"/>
  <c r="I25" i="1"/>
  <c r="H25" i="1"/>
  <c r="K24" i="1"/>
  <c r="P24" i="1" s="1"/>
  <c r="K23" i="1"/>
  <c r="P23" i="1" s="1"/>
  <c r="K22" i="1"/>
  <c r="P22" i="1" s="1"/>
  <c r="K21" i="1"/>
  <c r="P21" i="1" s="1"/>
  <c r="K20" i="1"/>
  <c r="P20" i="1" s="1"/>
  <c r="K19" i="1"/>
  <c r="K18" i="1"/>
  <c r="P18" i="1" s="1"/>
  <c r="K17" i="1"/>
  <c r="P17" i="1" s="1"/>
  <c r="K16" i="1"/>
  <c r="K14" i="1"/>
  <c r="P14" i="1" s="1"/>
  <c r="Q13" i="1"/>
  <c r="N13" i="1"/>
  <c r="M13" i="1"/>
  <c r="J13" i="1"/>
  <c r="I13" i="1"/>
  <c r="H13" i="1"/>
  <c r="O140" i="3" l="1"/>
  <c r="O154" i="3"/>
  <c r="O295" i="3"/>
  <c r="O17" i="3"/>
  <c r="O32" i="3"/>
  <c r="O291" i="3"/>
  <c r="J8" i="3"/>
  <c r="O121" i="3"/>
  <c r="N8" i="3"/>
  <c r="O127" i="3"/>
  <c r="O145" i="3"/>
  <c r="L8" i="3"/>
  <c r="P64" i="1"/>
  <c r="P373" i="1"/>
  <c r="M12" i="1"/>
  <c r="N12" i="1"/>
  <c r="O403" i="1"/>
  <c r="K371" i="1"/>
  <c r="P403" i="1"/>
  <c r="C30" i="2"/>
  <c r="M10" i="2"/>
  <c r="C23" i="2"/>
  <c r="C41" i="2"/>
  <c r="O10" i="2"/>
  <c r="C67" i="2"/>
  <c r="J10" i="2"/>
  <c r="P376" i="1"/>
  <c r="D10" i="2"/>
  <c r="P10" i="2"/>
  <c r="I10" i="2"/>
  <c r="K43" i="1"/>
  <c r="P43" i="1" s="1"/>
  <c r="P371" i="1"/>
  <c r="K76" i="1"/>
  <c r="P76" i="1" s="1"/>
  <c r="P374" i="1"/>
  <c r="O400" i="1"/>
  <c r="K66" i="1"/>
  <c r="P66" i="1" s="1"/>
  <c r="P400" i="1"/>
  <c r="O402" i="1"/>
  <c r="P402" i="1"/>
  <c r="K32" i="1"/>
  <c r="P32" i="1" s="1"/>
  <c r="Q12" i="1"/>
  <c r="P106" i="1"/>
  <c r="P118" i="1"/>
  <c r="P130" i="1"/>
  <c r="P142" i="1"/>
  <c r="P154" i="1"/>
  <c r="P166" i="1"/>
  <c r="P178" i="1"/>
  <c r="P190" i="1"/>
  <c r="P202" i="1"/>
  <c r="P214" i="1"/>
  <c r="P226" i="1"/>
  <c r="P238" i="1"/>
  <c r="P250" i="1"/>
  <c r="P262" i="1"/>
  <c r="P274" i="1"/>
  <c r="P286" i="1"/>
  <c r="P298" i="1"/>
  <c r="P310" i="1"/>
  <c r="P322" i="1"/>
  <c r="P334" i="1"/>
  <c r="P217" i="1"/>
  <c r="P19" i="1"/>
  <c r="K69" i="1"/>
  <c r="P69" i="1" s="1"/>
  <c r="P70" i="1"/>
  <c r="P60" i="1"/>
  <c r="P145" i="1"/>
  <c r="P54" i="1"/>
  <c r="P289" i="1"/>
  <c r="P48" i="1"/>
  <c r="K46" i="1"/>
  <c r="P46" i="1" s="1"/>
  <c r="P27" i="1"/>
  <c r="O390" i="1"/>
  <c r="L389" i="1"/>
  <c r="P42" i="1"/>
  <c r="K40" i="1"/>
  <c r="P40" i="1" s="1"/>
  <c r="K95" i="1"/>
  <c r="P95" i="1" s="1"/>
  <c r="P139" i="1"/>
  <c r="P211" i="1"/>
  <c r="P283" i="1"/>
  <c r="K13" i="1"/>
  <c r="H12" i="1"/>
  <c r="P75" i="1"/>
  <c r="P100" i="1"/>
  <c r="P124" i="1"/>
  <c r="P196" i="1"/>
  <c r="P268" i="1"/>
  <c r="I12" i="1"/>
  <c r="J12" i="1"/>
  <c r="P51" i="1"/>
  <c r="P57" i="1"/>
  <c r="P63" i="1"/>
  <c r="P109" i="1"/>
  <c r="P181" i="1"/>
  <c r="P253" i="1"/>
  <c r="P16" i="1"/>
  <c r="K25" i="1"/>
  <c r="P25" i="1" s="1"/>
  <c r="P30" i="1"/>
  <c r="K92" i="1"/>
  <c r="P92" i="1" s="1"/>
  <c r="P93" i="1"/>
  <c r="P175" i="1"/>
  <c r="P247" i="1"/>
  <c r="P160" i="1"/>
  <c r="P232" i="1"/>
  <c r="P304" i="1"/>
  <c r="K72" i="1"/>
  <c r="P72" i="1" s="1"/>
  <c r="K393" i="1"/>
  <c r="P393" i="1" s="1"/>
  <c r="P399" i="1"/>
  <c r="O399" i="1"/>
  <c r="M8" i="3"/>
  <c r="P115" i="1"/>
  <c r="P151" i="1"/>
  <c r="P187" i="1"/>
  <c r="P223" i="1"/>
  <c r="P259" i="1"/>
  <c r="P295" i="1"/>
  <c r="P380" i="1"/>
  <c r="P392" i="1"/>
  <c r="O392" i="1"/>
  <c r="P136" i="1"/>
  <c r="P172" i="1"/>
  <c r="P208" i="1"/>
  <c r="P244" i="1"/>
  <c r="P280" i="1"/>
  <c r="P121" i="1"/>
  <c r="P157" i="1"/>
  <c r="P193" i="1"/>
  <c r="P229" i="1"/>
  <c r="P265" i="1"/>
  <c r="P301" i="1"/>
  <c r="P65" i="1"/>
  <c r="P77" i="1"/>
  <c r="P127" i="1"/>
  <c r="P163" i="1"/>
  <c r="P199" i="1"/>
  <c r="P235" i="1"/>
  <c r="P271" i="1"/>
  <c r="P307" i="1"/>
  <c r="P112" i="1"/>
  <c r="P148" i="1"/>
  <c r="P184" i="1"/>
  <c r="P220" i="1"/>
  <c r="P256" i="1"/>
  <c r="P292" i="1"/>
  <c r="O391" i="1"/>
  <c r="P103" i="1"/>
  <c r="P133" i="1"/>
  <c r="P169" i="1"/>
  <c r="P205" i="1"/>
  <c r="P241" i="1"/>
  <c r="P277" i="1"/>
  <c r="O50" i="3"/>
  <c r="L10" i="2"/>
  <c r="C44" i="2"/>
  <c r="O9" i="3"/>
  <c r="O281" i="3"/>
  <c r="F10" i="2"/>
  <c r="R10" i="2"/>
  <c r="N10" i="2"/>
  <c r="O394" i="1"/>
  <c r="G10" i="2"/>
  <c r="S10" i="2"/>
  <c r="H10" i="2"/>
  <c r="T10" i="2"/>
  <c r="P386" i="1"/>
  <c r="C391" i="2"/>
  <c r="C11" i="2"/>
  <c r="C74" i="2"/>
  <c r="P375" i="1"/>
  <c r="P370" i="1"/>
  <c r="K377" i="1"/>
  <c r="P377" i="1" s="1"/>
  <c r="O397" i="1"/>
  <c r="C93" i="2"/>
  <c r="C375" i="2"/>
  <c r="K8" i="3"/>
  <c r="O157" i="3"/>
  <c r="O396" i="1"/>
  <c r="P378" i="1"/>
  <c r="O395" i="1"/>
  <c r="O398" i="1"/>
  <c r="O401" i="1"/>
  <c r="K12" i="1" l="1"/>
  <c r="P12" i="1" s="1"/>
  <c r="P13" i="1"/>
  <c r="C10" i="2"/>
  <c r="L388" i="1"/>
  <c r="O389" i="1"/>
  <c r="O8" i="3"/>
  <c r="O393" i="1"/>
  <c r="L387" i="1" l="1"/>
  <c r="O388" i="1"/>
  <c r="O387" i="1" l="1"/>
  <c r="L386" i="1"/>
  <c r="L385" i="1" l="1"/>
  <c r="O386" i="1"/>
  <c r="L384" i="1" l="1"/>
  <c r="O385" i="1"/>
  <c r="O384" i="1" l="1"/>
  <c r="L383" i="1"/>
  <c r="L382" i="1" l="1"/>
  <c r="O383" i="1"/>
  <c r="L381" i="1" l="1"/>
  <c r="O382" i="1"/>
  <c r="O381" i="1" l="1"/>
  <c r="L380" i="1"/>
  <c r="L379" i="1" l="1"/>
  <c r="O380" i="1"/>
  <c r="L378" i="1" l="1"/>
  <c r="O379" i="1"/>
  <c r="O378" i="1" l="1"/>
  <c r="O377" i="1" s="1"/>
  <c r="L377" i="1"/>
  <c r="L376" i="1" s="1"/>
  <c r="L375" i="1" l="1"/>
  <c r="L374" i="1" s="1"/>
  <c r="O376" i="1"/>
  <c r="O375" i="1" s="1"/>
  <c r="L373" i="1" l="1"/>
  <c r="L372" i="1" s="1"/>
  <c r="O374" i="1"/>
  <c r="O373" i="1" s="1"/>
  <c r="L371" i="1" l="1"/>
  <c r="L370" i="1" s="1"/>
  <c r="O372" i="1"/>
  <c r="O371" i="1" s="1"/>
  <c r="L369" i="1" l="1"/>
  <c r="O370" i="1"/>
  <c r="O369" i="1" l="1"/>
  <c r="L368" i="1"/>
  <c r="L367" i="1" l="1"/>
  <c r="O368" i="1"/>
  <c r="L366" i="1" l="1"/>
  <c r="O367" i="1"/>
  <c r="O366" i="1" l="1"/>
  <c r="L365" i="1"/>
  <c r="L364" i="1" l="1"/>
  <c r="O365" i="1"/>
  <c r="L363" i="1" l="1"/>
  <c r="O364" i="1"/>
  <c r="O363" i="1" l="1"/>
  <c r="L362" i="1"/>
  <c r="L361" i="1" l="1"/>
  <c r="O362" i="1"/>
  <c r="L360" i="1" l="1"/>
  <c r="O361" i="1"/>
  <c r="L359" i="1" l="1"/>
  <c r="O360" i="1"/>
  <c r="L358" i="1" l="1"/>
  <c r="O359" i="1"/>
  <c r="L357" i="1" l="1"/>
  <c r="O358" i="1"/>
  <c r="L356" i="1" l="1"/>
  <c r="O357" i="1"/>
  <c r="L355" i="1" l="1"/>
  <c r="O356" i="1"/>
  <c r="O355" i="1" l="1"/>
  <c r="L354" i="1"/>
  <c r="O354" i="1" l="1"/>
  <c r="L353" i="1"/>
  <c r="L352" i="1" l="1"/>
  <c r="O353" i="1"/>
  <c r="L351" i="1" l="1"/>
  <c r="O352" i="1"/>
  <c r="L350" i="1" l="1"/>
  <c r="O351" i="1"/>
  <c r="L349" i="1" l="1"/>
  <c r="O350" i="1"/>
  <c r="O349" i="1" l="1"/>
  <c r="L348" i="1"/>
  <c r="O348" i="1" l="1"/>
  <c r="L347" i="1"/>
  <c r="L346" i="1" l="1"/>
  <c r="O347" i="1"/>
  <c r="L345" i="1" l="1"/>
  <c r="O346" i="1"/>
  <c r="O345" i="1" l="1"/>
  <c r="L344" i="1"/>
  <c r="L343" i="1" l="1"/>
  <c r="O344" i="1"/>
  <c r="O343" i="1" l="1"/>
  <c r="L342" i="1"/>
  <c r="O342" i="1" l="1"/>
  <c r="L341" i="1"/>
  <c r="L340" i="1" l="1"/>
  <c r="O341" i="1"/>
  <c r="L339" i="1" l="1"/>
  <c r="O340" i="1"/>
  <c r="O339" i="1" l="1"/>
  <c r="L338" i="1"/>
  <c r="L337" i="1" l="1"/>
  <c r="O338" i="1"/>
  <c r="O337" i="1" l="1"/>
  <c r="L336" i="1"/>
  <c r="O336" i="1" l="1"/>
  <c r="L335" i="1"/>
  <c r="L334" i="1" l="1"/>
  <c r="O335" i="1"/>
  <c r="L333" i="1" l="1"/>
  <c r="O334" i="1"/>
  <c r="L332" i="1" l="1"/>
  <c r="O333" i="1"/>
  <c r="L331" i="1" l="1"/>
  <c r="O332" i="1"/>
  <c r="O331" i="1" l="1"/>
  <c r="L330" i="1"/>
  <c r="L329" i="1" l="1"/>
  <c r="O330" i="1"/>
  <c r="L328" i="1" l="1"/>
  <c r="O329" i="1"/>
  <c r="L327" i="1" l="1"/>
  <c r="O328" i="1"/>
  <c r="L326" i="1" l="1"/>
  <c r="O327" i="1"/>
  <c r="L325" i="1" l="1"/>
  <c r="O326" i="1"/>
  <c r="O325" i="1" l="1"/>
  <c r="L324" i="1"/>
  <c r="O324" i="1" l="1"/>
  <c r="L323" i="1"/>
  <c r="L322" i="1" l="1"/>
  <c r="O323" i="1"/>
  <c r="L321" i="1" l="1"/>
  <c r="O322" i="1"/>
  <c r="O321" i="1" l="1"/>
  <c r="L320" i="1"/>
  <c r="O320" i="1" l="1"/>
  <c r="L319" i="1"/>
  <c r="L318" i="1" l="1"/>
  <c r="O319" i="1"/>
  <c r="L317" i="1" l="1"/>
  <c r="O318" i="1"/>
  <c r="O317" i="1" l="1"/>
  <c r="L316" i="1"/>
  <c r="L315" i="1" l="1"/>
  <c r="O316" i="1"/>
  <c r="L314" i="1" l="1"/>
  <c r="O315" i="1"/>
  <c r="L313" i="1" l="1"/>
  <c r="O314" i="1"/>
  <c r="L312" i="1" l="1"/>
  <c r="O313" i="1"/>
  <c r="L311" i="1" l="1"/>
  <c r="O312" i="1"/>
  <c r="L310" i="1" l="1"/>
  <c r="O311" i="1"/>
  <c r="L309" i="1" l="1"/>
  <c r="O310" i="1"/>
  <c r="L308" i="1" l="1"/>
  <c r="O309" i="1"/>
  <c r="L307" i="1" l="1"/>
  <c r="O308" i="1"/>
  <c r="L306" i="1" l="1"/>
  <c r="O307" i="1"/>
  <c r="L305" i="1" l="1"/>
  <c r="O306" i="1"/>
  <c r="L304" i="1" l="1"/>
  <c r="O305" i="1"/>
  <c r="L303" i="1" l="1"/>
  <c r="O304" i="1"/>
  <c r="L302" i="1" l="1"/>
  <c r="O303" i="1"/>
  <c r="L301" i="1" l="1"/>
  <c r="O302" i="1"/>
  <c r="L300" i="1" l="1"/>
  <c r="O301" i="1"/>
  <c r="L299" i="1" l="1"/>
  <c r="O300" i="1"/>
  <c r="L298" i="1" l="1"/>
  <c r="O299" i="1"/>
  <c r="L297" i="1" l="1"/>
  <c r="O298" i="1"/>
  <c r="L296" i="1" l="1"/>
  <c r="O297" i="1"/>
  <c r="L295" i="1" l="1"/>
  <c r="O296" i="1"/>
  <c r="L294" i="1" l="1"/>
  <c r="O295" i="1"/>
  <c r="L293" i="1" l="1"/>
  <c r="O294" i="1"/>
  <c r="L292" i="1" l="1"/>
  <c r="O293" i="1"/>
  <c r="L291" i="1" l="1"/>
  <c r="O292" i="1"/>
  <c r="L290" i="1" l="1"/>
  <c r="O291" i="1"/>
  <c r="L289" i="1" l="1"/>
  <c r="O290" i="1"/>
  <c r="L288" i="1" l="1"/>
  <c r="O289" i="1"/>
  <c r="L287" i="1" l="1"/>
  <c r="O288" i="1"/>
  <c r="L286" i="1" l="1"/>
  <c r="O287" i="1"/>
  <c r="L285" i="1" l="1"/>
  <c r="O286" i="1"/>
  <c r="L284" i="1" l="1"/>
  <c r="O285" i="1"/>
  <c r="L283" i="1" l="1"/>
  <c r="O284" i="1"/>
  <c r="L282" i="1" l="1"/>
  <c r="O283" i="1"/>
  <c r="L281" i="1" l="1"/>
  <c r="O282" i="1"/>
  <c r="L280" i="1" l="1"/>
  <c r="O281" i="1"/>
  <c r="L279" i="1" l="1"/>
  <c r="O280" i="1"/>
  <c r="L278" i="1" l="1"/>
  <c r="O279" i="1"/>
  <c r="L277" i="1" l="1"/>
  <c r="O278" i="1"/>
  <c r="L276" i="1" l="1"/>
  <c r="O277" i="1"/>
  <c r="L275" i="1" l="1"/>
  <c r="O276" i="1"/>
  <c r="L274" i="1" l="1"/>
  <c r="O275" i="1"/>
  <c r="L273" i="1" l="1"/>
  <c r="O274" i="1"/>
  <c r="L272" i="1" l="1"/>
  <c r="O273" i="1"/>
  <c r="L271" i="1" l="1"/>
  <c r="O272" i="1"/>
  <c r="L270" i="1" l="1"/>
  <c r="O271" i="1"/>
  <c r="L269" i="1" l="1"/>
  <c r="O270" i="1"/>
  <c r="L268" i="1" l="1"/>
  <c r="O269" i="1"/>
  <c r="L267" i="1" l="1"/>
  <c r="O268" i="1"/>
  <c r="L266" i="1" l="1"/>
  <c r="O267" i="1"/>
  <c r="L265" i="1" l="1"/>
  <c r="O266" i="1"/>
  <c r="L264" i="1" l="1"/>
  <c r="O265" i="1"/>
  <c r="L263" i="1" l="1"/>
  <c r="O264" i="1"/>
  <c r="L262" i="1" l="1"/>
  <c r="O263" i="1"/>
  <c r="L261" i="1" l="1"/>
  <c r="O262" i="1"/>
  <c r="L260" i="1" l="1"/>
  <c r="O261" i="1"/>
  <c r="L259" i="1" l="1"/>
  <c r="O260" i="1"/>
  <c r="L258" i="1" l="1"/>
  <c r="O259" i="1"/>
  <c r="L257" i="1" l="1"/>
  <c r="O258" i="1"/>
  <c r="L256" i="1" l="1"/>
  <c r="O257" i="1"/>
  <c r="L255" i="1" l="1"/>
  <c r="O256" i="1"/>
  <c r="L254" i="1" l="1"/>
  <c r="O255" i="1"/>
  <c r="L253" i="1" l="1"/>
  <c r="O254" i="1"/>
  <c r="L252" i="1" l="1"/>
  <c r="O253" i="1"/>
  <c r="L251" i="1" l="1"/>
  <c r="O252" i="1"/>
  <c r="L250" i="1" l="1"/>
  <c r="O251" i="1"/>
  <c r="L249" i="1" l="1"/>
  <c r="O250" i="1"/>
  <c r="L248" i="1" l="1"/>
  <c r="O249" i="1"/>
  <c r="L247" i="1" l="1"/>
  <c r="O248" i="1"/>
  <c r="L246" i="1" l="1"/>
  <c r="O247" i="1"/>
  <c r="L245" i="1" l="1"/>
  <c r="O246" i="1"/>
  <c r="L244" i="1" l="1"/>
  <c r="O245" i="1"/>
  <c r="L243" i="1" l="1"/>
  <c r="O244" i="1"/>
  <c r="L242" i="1" l="1"/>
  <c r="O243" i="1"/>
  <c r="L241" i="1" l="1"/>
  <c r="O242" i="1"/>
  <c r="L240" i="1" l="1"/>
  <c r="O241" i="1"/>
  <c r="L239" i="1" l="1"/>
  <c r="O240" i="1"/>
  <c r="L238" i="1" l="1"/>
  <c r="O239" i="1"/>
  <c r="L237" i="1" l="1"/>
  <c r="O238" i="1"/>
  <c r="L236" i="1" l="1"/>
  <c r="O237" i="1"/>
  <c r="L235" i="1" l="1"/>
  <c r="O236" i="1"/>
  <c r="L234" i="1" l="1"/>
  <c r="O235" i="1"/>
  <c r="L233" i="1" l="1"/>
  <c r="O234" i="1"/>
  <c r="L232" i="1" l="1"/>
  <c r="O233" i="1"/>
  <c r="L231" i="1" l="1"/>
  <c r="O232" i="1"/>
  <c r="L230" i="1" l="1"/>
  <c r="O231" i="1"/>
  <c r="L229" i="1" l="1"/>
  <c r="O230" i="1"/>
  <c r="L228" i="1" l="1"/>
  <c r="O229" i="1"/>
  <c r="L227" i="1" l="1"/>
  <c r="O228" i="1"/>
  <c r="L226" i="1" l="1"/>
  <c r="O227" i="1"/>
  <c r="L225" i="1" l="1"/>
  <c r="O226" i="1"/>
  <c r="L224" i="1" l="1"/>
  <c r="O225" i="1"/>
  <c r="L223" i="1" l="1"/>
  <c r="O224" i="1"/>
  <c r="L222" i="1" l="1"/>
  <c r="O223" i="1"/>
  <c r="L221" i="1" l="1"/>
  <c r="O222" i="1"/>
  <c r="L220" i="1" l="1"/>
  <c r="O221" i="1"/>
  <c r="L219" i="1" l="1"/>
  <c r="O220" i="1"/>
  <c r="L218" i="1" l="1"/>
  <c r="O219" i="1"/>
  <c r="L217" i="1" l="1"/>
  <c r="O218" i="1"/>
  <c r="L216" i="1" l="1"/>
  <c r="O217" i="1"/>
  <c r="L215" i="1" l="1"/>
  <c r="O216" i="1"/>
  <c r="L214" i="1" l="1"/>
  <c r="O215" i="1"/>
  <c r="L213" i="1" l="1"/>
  <c r="O214" i="1"/>
  <c r="L212" i="1" l="1"/>
  <c r="O213" i="1"/>
  <c r="L211" i="1" l="1"/>
  <c r="O212" i="1"/>
  <c r="L210" i="1" l="1"/>
  <c r="O211" i="1"/>
  <c r="L209" i="1" l="1"/>
  <c r="O210" i="1"/>
  <c r="L208" i="1" l="1"/>
  <c r="O209" i="1"/>
  <c r="L207" i="1" l="1"/>
  <c r="O208" i="1"/>
  <c r="L206" i="1" l="1"/>
  <c r="O207" i="1"/>
  <c r="L205" i="1" l="1"/>
  <c r="O206" i="1"/>
  <c r="L204" i="1" l="1"/>
  <c r="O205" i="1"/>
  <c r="L203" i="1" l="1"/>
  <c r="O204" i="1"/>
  <c r="L202" i="1" l="1"/>
  <c r="O203" i="1"/>
  <c r="L201" i="1" l="1"/>
  <c r="O202" i="1"/>
  <c r="L200" i="1" l="1"/>
  <c r="O201" i="1"/>
  <c r="L199" i="1" l="1"/>
  <c r="O200" i="1"/>
  <c r="L198" i="1" l="1"/>
  <c r="O199" i="1"/>
  <c r="L197" i="1" l="1"/>
  <c r="O198" i="1"/>
  <c r="L196" i="1" l="1"/>
  <c r="O197" i="1"/>
  <c r="L195" i="1" l="1"/>
  <c r="O196" i="1"/>
  <c r="L194" i="1" l="1"/>
  <c r="O195" i="1"/>
  <c r="L193" i="1" l="1"/>
  <c r="O194" i="1"/>
  <c r="L192" i="1" l="1"/>
  <c r="O193" i="1"/>
  <c r="L191" i="1" l="1"/>
  <c r="O192" i="1"/>
  <c r="L190" i="1" l="1"/>
  <c r="O191" i="1"/>
  <c r="L189" i="1" l="1"/>
  <c r="O190" i="1"/>
  <c r="L188" i="1" l="1"/>
  <c r="O189" i="1"/>
  <c r="L187" i="1" l="1"/>
  <c r="O188" i="1"/>
  <c r="L186" i="1" l="1"/>
  <c r="O187" i="1"/>
  <c r="L185" i="1" l="1"/>
  <c r="O186" i="1"/>
  <c r="L184" i="1" l="1"/>
  <c r="O185" i="1"/>
  <c r="L183" i="1" l="1"/>
  <c r="O184" i="1"/>
  <c r="L182" i="1" l="1"/>
  <c r="O183" i="1"/>
  <c r="L181" i="1" l="1"/>
  <c r="O182" i="1"/>
  <c r="L180" i="1" l="1"/>
  <c r="O181" i="1"/>
  <c r="L179" i="1" l="1"/>
  <c r="O180" i="1"/>
  <c r="L178" i="1" l="1"/>
  <c r="O179" i="1"/>
  <c r="L177" i="1" l="1"/>
  <c r="O178" i="1"/>
  <c r="L176" i="1" l="1"/>
  <c r="O177" i="1"/>
  <c r="L175" i="1" l="1"/>
  <c r="O176" i="1"/>
  <c r="L174" i="1" l="1"/>
  <c r="O175" i="1"/>
  <c r="L173" i="1" l="1"/>
  <c r="O174" i="1"/>
  <c r="L172" i="1" l="1"/>
  <c r="O173" i="1"/>
  <c r="L171" i="1" l="1"/>
  <c r="O172" i="1"/>
  <c r="L170" i="1" l="1"/>
  <c r="O171" i="1"/>
  <c r="L169" i="1" l="1"/>
  <c r="O170" i="1"/>
  <c r="L168" i="1" l="1"/>
  <c r="O169" i="1"/>
  <c r="L167" i="1" l="1"/>
  <c r="O168" i="1"/>
  <c r="L166" i="1" l="1"/>
  <c r="O167" i="1"/>
  <c r="L165" i="1" l="1"/>
  <c r="O166" i="1"/>
  <c r="L164" i="1" l="1"/>
  <c r="O165" i="1"/>
  <c r="L163" i="1" l="1"/>
  <c r="O164" i="1"/>
  <c r="L162" i="1" l="1"/>
  <c r="O163" i="1"/>
  <c r="L161" i="1" l="1"/>
  <c r="O162" i="1"/>
  <c r="L160" i="1" l="1"/>
  <c r="O161" i="1"/>
  <c r="L159" i="1" l="1"/>
  <c r="O160" i="1"/>
  <c r="L158" i="1" l="1"/>
  <c r="O159" i="1"/>
  <c r="L157" i="1" l="1"/>
  <c r="O158" i="1"/>
  <c r="L156" i="1" l="1"/>
  <c r="O157" i="1"/>
  <c r="L155" i="1" l="1"/>
  <c r="O156" i="1"/>
  <c r="L154" i="1" l="1"/>
  <c r="O155" i="1"/>
  <c r="L153" i="1" l="1"/>
  <c r="O154" i="1"/>
  <c r="L152" i="1" l="1"/>
  <c r="O153" i="1"/>
  <c r="L151" i="1" l="1"/>
  <c r="O152" i="1"/>
  <c r="L150" i="1" l="1"/>
  <c r="O151" i="1"/>
  <c r="L149" i="1" l="1"/>
  <c r="O150" i="1"/>
  <c r="L148" i="1" l="1"/>
  <c r="O149" i="1"/>
  <c r="L147" i="1" l="1"/>
  <c r="O148" i="1"/>
  <c r="L146" i="1" l="1"/>
  <c r="O147" i="1"/>
  <c r="L145" i="1" l="1"/>
  <c r="O146" i="1"/>
  <c r="L144" i="1" l="1"/>
  <c r="O145" i="1"/>
  <c r="L143" i="1" l="1"/>
  <c r="O144" i="1"/>
  <c r="L142" i="1" l="1"/>
  <c r="O143" i="1"/>
  <c r="L141" i="1" l="1"/>
  <c r="O142" i="1"/>
  <c r="L140" i="1" l="1"/>
  <c r="O141" i="1"/>
  <c r="L139" i="1" l="1"/>
  <c r="O140" i="1"/>
  <c r="L138" i="1" l="1"/>
  <c r="O139" i="1"/>
  <c r="L137" i="1" l="1"/>
  <c r="O138" i="1"/>
  <c r="L136" i="1" l="1"/>
  <c r="O137" i="1"/>
  <c r="L135" i="1" l="1"/>
  <c r="O136" i="1"/>
  <c r="L134" i="1" l="1"/>
  <c r="O135" i="1"/>
  <c r="L133" i="1" l="1"/>
  <c r="O134" i="1"/>
  <c r="L132" i="1" l="1"/>
  <c r="O133" i="1"/>
  <c r="L131" i="1" l="1"/>
  <c r="O132" i="1"/>
  <c r="L130" i="1" l="1"/>
  <c r="O131" i="1"/>
  <c r="L129" i="1" l="1"/>
  <c r="O130" i="1"/>
  <c r="L128" i="1" l="1"/>
  <c r="O129" i="1"/>
  <c r="L127" i="1" l="1"/>
  <c r="O128" i="1"/>
  <c r="L126" i="1" l="1"/>
  <c r="O127" i="1"/>
  <c r="L125" i="1" l="1"/>
  <c r="O126" i="1"/>
  <c r="L124" i="1" l="1"/>
  <c r="O125" i="1"/>
  <c r="L123" i="1" l="1"/>
  <c r="O124" i="1"/>
  <c r="L122" i="1" l="1"/>
  <c r="O123" i="1"/>
  <c r="L121" i="1" l="1"/>
  <c r="O122" i="1"/>
  <c r="L120" i="1" l="1"/>
  <c r="O121" i="1"/>
  <c r="L119" i="1" l="1"/>
  <c r="O120" i="1"/>
  <c r="L118" i="1" l="1"/>
  <c r="O119" i="1"/>
  <c r="L117" i="1" l="1"/>
  <c r="O118" i="1"/>
  <c r="L116" i="1" l="1"/>
  <c r="O117" i="1"/>
  <c r="L115" i="1" l="1"/>
  <c r="O116" i="1"/>
  <c r="L114" i="1" l="1"/>
  <c r="O115" i="1"/>
  <c r="L113" i="1" l="1"/>
  <c r="O114" i="1"/>
  <c r="L112" i="1" l="1"/>
  <c r="O113" i="1"/>
  <c r="L111" i="1" l="1"/>
  <c r="O112" i="1"/>
  <c r="L110" i="1" l="1"/>
  <c r="O111" i="1"/>
  <c r="L109" i="1" l="1"/>
  <c r="O110" i="1"/>
  <c r="L108" i="1" l="1"/>
  <c r="O109" i="1"/>
  <c r="L107" i="1" l="1"/>
  <c r="O108" i="1"/>
  <c r="L106" i="1" l="1"/>
  <c r="O107" i="1"/>
  <c r="L105" i="1" l="1"/>
  <c r="O106" i="1"/>
  <c r="O105" i="1" l="1"/>
  <c r="L104" i="1"/>
  <c r="L103" i="1" l="1"/>
  <c r="O104" i="1"/>
  <c r="L102" i="1" l="1"/>
  <c r="O103" i="1"/>
  <c r="O102" i="1" l="1"/>
  <c r="L101" i="1"/>
  <c r="L100" i="1" l="1"/>
  <c r="O101" i="1"/>
  <c r="L99" i="1" l="1"/>
  <c r="O100" i="1"/>
  <c r="L98" i="1" l="1"/>
  <c r="O99" i="1"/>
  <c r="L97" i="1" l="1"/>
  <c r="O98" i="1"/>
  <c r="L96" i="1" l="1"/>
  <c r="O97" i="1"/>
  <c r="L95" i="1" l="1"/>
  <c r="L94" i="1" s="1"/>
  <c r="O96" i="1"/>
  <c r="O95" i="1" s="1"/>
  <c r="O94" i="1" l="1"/>
  <c r="L93" i="1"/>
  <c r="L92" i="1" l="1"/>
  <c r="L91" i="1" s="1"/>
  <c r="O93" i="1"/>
  <c r="O92" i="1" s="1"/>
  <c r="L90" i="1" l="1"/>
  <c r="O91" i="1"/>
  <c r="L89" i="1" l="1"/>
  <c r="O90" i="1"/>
  <c r="L88" i="1" l="1"/>
  <c r="O89" i="1"/>
  <c r="L87" i="1" l="1"/>
  <c r="O88" i="1"/>
  <c r="L86" i="1" l="1"/>
  <c r="O87" i="1"/>
  <c r="L85" i="1" l="1"/>
  <c r="O86" i="1"/>
  <c r="L84" i="1" l="1"/>
  <c r="O85" i="1"/>
  <c r="L83" i="1" l="1"/>
  <c r="O84" i="1"/>
  <c r="L82" i="1" l="1"/>
  <c r="O83" i="1"/>
  <c r="L81" i="1" l="1"/>
  <c r="O82" i="1"/>
  <c r="L80" i="1" l="1"/>
  <c r="O81" i="1"/>
  <c r="L79" i="1" l="1"/>
  <c r="O80" i="1"/>
  <c r="L78" i="1" l="1"/>
  <c r="O79" i="1"/>
  <c r="L77" i="1" l="1"/>
  <c r="O78" i="1"/>
  <c r="L76" i="1" l="1"/>
  <c r="L75" i="1" s="1"/>
  <c r="O77" i="1"/>
  <c r="O76" i="1" s="1"/>
  <c r="L74" i="1" l="1"/>
  <c r="O75" i="1"/>
  <c r="L73" i="1" l="1"/>
  <c r="O74" i="1"/>
  <c r="O73" i="1" l="1"/>
  <c r="O72" i="1" s="1"/>
  <c r="L72" i="1"/>
  <c r="L71" i="1" s="1"/>
  <c r="L70" i="1" l="1"/>
  <c r="O71" i="1"/>
  <c r="L69" i="1" l="1"/>
  <c r="L68" i="1" s="1"/>
  <c r="O70" i="1"/>
  <c r="O69" i="1" s="1"/>
  <c r="L67" i="1" l="1"/>
  <c r="O68" i="1"/>
  <c r="O67" i="1" l="1"/>
  <c r="O66" i="1" s="1"/>
  <c r="L66" i="1"/>
  <c r="L65" i="1" s="1"/>
  <c r="L64" i="1" l="1"/>
  <c r="L63" i="1" s="1"/>
  <c r="O65" i="1"/>
  <c r="O64" i="1" s="1"/>
  <c r="L62" i="1" l="1"/>
  <c r="O63" i="1"/>
  <c r="L61" i="1" l="1"/>
  <c r="O62" i="1"/>
  <c r="O61" i="1" l="1"/>
  <c r="L60" i="1"/>
  <c r="L59" i="1" l="1"/>
  <c r="O60" i="1"/>
  <c r="L58" i="1" l="1"/>
  <c r="O59" i="1"/>
  <c r="O58" i="1" l="1"/>
  <c r="L57" i="1"/>
  <c r="L56" i="1" l="1"/>
  <c r="O57" i="1"/>
  <c r="L55" i="1" l="1"/>
  <c r="O56" i="1"/>
  <c r="O55" i="1" l="1"/>
  <c r="L54" i="1"/>
  <c r="L53" i="1" l="1"/>
  <c r="O54" i="1"/>
  <c r="L52" i="1" l="1"/>
  <c r="O53" i="1"/>
  <c r="O52" i="1" l="1"/>
  <c r="L51" i="1"/>
  <c r="L50" i="1" l="1"/>
  <c r="O51" i="1"/>
  <c r="L49" i="1" l="1"/>
  <c r="O50" i="1"/>
  <c r="O49" i="1" l="1"/>
  <c r="L48" i="1"/>
  <c r="L47" i="1" l="1"/>
  <c r="O48" i="1"/>
  <c r="L46" i="1" l="1"/>
  <c r="L45" i="1" s="1"/>
  <c r="O47" i="1"/>
  <c r="O46" i="1" s="1"/>
  <c r="L44" i="1" l="1"/>
  <c r="O45" i="1"/>
  <c r="L43" i="1" l="1"/>
  <c r="L42" i="1" s="1"/>
  <c r="O44" i="1"/>
  <c r="O43" i="1" s="1"/>
  <c r="L41" i="1" l="1"/>
  <c r="O42" i="1"/>
  <c r="L40" i="1" l="1"/>
  <c r="L39" i="1" s="1"/>
  <c r="O41" i="1"/>
  <c r="O40" i="1" s="1"/>
  <c r="L38" i="1" l="1"/>
  <c r="O39" i="1"/>
  <c r="L37" i="1" l="1"/>
  <c r="O38" i="1"/>
  <c r="L36" i="1" l="1"/>
  <c r="O37" i="1"/>
  <c r="L35" i="1" l="1"/>
  <c r="O36" i="1"/>
  <c r="L34" i="1" l="1"/>
  <c r="O35" i="1"/>
  <c r="L33" i="1" l="1"/>
  <c r="O34" i="1"/>
  <c r="L32" i="1" l="1"/>
  <c r="L31" i="1" s="1"/>
  <c r="O33" i="1"/>
  <c r="O32" i="1" s="1"/>
  <c r="O31" i="1" l="1"/>
  <c r="L30" i="1"/>
  <c r="L29" i="1" l="1"/>
  <c r="O30" i="1"/>
  <c r="L28" i="1" l="1"/>
  <c r="O29" i="1"/>
  <c r="O28" i="1" l="1"/>
  <c r="L27" i="1"/>
  <c r="L26" i="1" l="1"/>
  <c r="O27" i="1"/>
  <c r="L25" i="1" l="1"/>
  <c r="L24" i="1" s="1"/>
  <c r="O26" i="1"/>
  <c r="O25" i="1" s="1"/>
  <c r="L23" i="1" l="1"/>
  <c r="O24" i="1"/>
  <c r="L22" i="1" l="1"/>
  <c r="O23" i="1"/>
  <c r="L21" i="1" l="1"/>
  <c r="O22" i="1"/>
  <c r="L20" i="1" l="1"/>
  <c r="O21" i="1"/>
  <c r="L19" i="1" l="1"/>
  <c r="O20" i="1"/>
  <c r="L18" i="1" l="1"/>
  <c r="O19" i="1"/>
  <c r="L17" i="1" l="1"/>
  <c r="O18" i="1"/>
  <c r="L16" i="1" l="1"/>
  <c r="O17" i="1"/>
  <c r="L15" i="1" l="1"/>
  <c r="O16" i="1"/>
  <c r="L14" i="1" l="1"/>
  <c r="O15" i="1"/>
  <c r="L13" i="1" l="1"/>
  <c r="L12" i="1" s="1"/>
  <c r="O14" i="1"/>
  <c r="O13" i="1" s="1"/>
  <c r="O12" i="1" s="1"/>
</calcChain>
</file>

<file path=xl/sharedStrings.xml><?xml version="1.0" encoding="utf-8"?>
<sst xmlns="http://schemas.openxmlformats.org/spreadsheetml/2006/main" count="3020" uniqueCount="724">
  <si>
    <t xml:space="preserve">Адресный перечень и характеристика многоквартирных домов, </t>
  </si>
  <si>
    <t>капитального ремонта общего имущества</t>
  </si>
  <si>
    <t>Таблица 1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</si>
  <si>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</si>
  <si>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</si>
  <si>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</si>
  <si>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</si>
  <si>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</si>
  <si>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</si>
  <si>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всего:</t>
  </si>
  <si>
    <t>Площадь помещений МКД,                                       всего: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</si>
  <si>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</si>
  <si>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</si>
  <si>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</si>
  <si>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</si>
  <si>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</si>
  <si>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</si>
  <si>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</si>
  <si>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</si>
  <si>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</si>
  <si>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</si>
  <si>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</si>
  <si>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</si>
  <si>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</si>
  <si>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</si>
  <si>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</si>
  <si>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</si>
  <si>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</si>
  <si>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Х</t>
  </si>
  <si>
    <t>Каменные, кирпичные</t>
  </si>
  <si>
    <t>Итого по Грязинскому муниципальному району:</t>
  </si>
  <si>
    <t>г. Грязи, ул. Правды, д. 56</t>
  </si>
  <si>
    <t>Панельные</t>
  </si>
  <si>
    <t>г. Грязи, ул. Правды, д. 32</t>
  </si>
  <si>
    <t>Итого по Данковскому муниципальному району:</t>
  </si>
  <si>
    <t>Итого по Добринскому муниципальному району:</t>
  </si>
  <si>
    <t>Итого по Добровскому муниципальному округу:</t>
  </si>
  <si>
    <t>Итого по Долгоруковскому муниципальному району:</t>
  </si>
  <si>
    <t>с. Долгоруково, ул. Гвардейская, д. 23</t>
  </si>
  <si>
    <t>Итого по городу Ельцу:</t>
  </si>
  <si>
    <t>г. Елец, ул. Коммунаров, д. 60</t>
  </si>
  <si>
    <t>г. Елец, ул. Коммунаров, д. 47</t>
  </si>
  <si>
    <t>г. Елец, ул. Октябрьская, д. 20</t>
  </si>
  <si>
    <t>г. Елец, п. Электрик, д. 10</t>
  </si>
  <si>
    <t>г. Елец, ул. Рязано-Уральская, д. 52А</t>
  </si>
  <si>
    <t>г. Елец, ул. Новолипецкая, д. 18</t>
  </si>
  <si>
    <t>Итого по Елецкому муниципальному району:</t>
  </si>
  <si>
    <t>п. Соколье, ул. Бунина, д. 9</t>
  </si>
  <si>
    <t>Итого по Задонскому муниципальному району:</t>
  </si>
  <si>
    <t>Итого по Краснинскому муниципальному району:</t>
  </si>
  <si>
    <t>Итого по Лебедянскому муниципальному району:</t>
  </si>
  <si>
    <t>сл. Покрово-Казацкая, ул. Фестивальная, д. 13</t>
  </si>
  <si>
    <t>Итого по Лев-Толстовскому муниципальному району:</t>
  </si>
  <si>
    <t>Итого по городу Липецку:</t>
  </si>
  <si>
    <t>г. Липецк, ул. Доватора, д. 59</t>
  </si>
  <si>
    <t>г. Липецк, ул. Папина, д. 37</t>
  </si>
  <si>
    <t>г. Липецк, ул. Папина, д. 29А</t>
  </si>
  <si>
    <t>г. Липецк, ул. Жуковского, д. 30а</t>
  </si>
  <si>
    <t>г. Липецк, пр-кт. Победы, д. 106А</t>
  </si>
  <si>
    <t>"13-16</t>
  </si>
  <si>
    <t>г. Липецк, проезд. Строителей, д. 14</t>
  </si>
  <si>
    <t>г. Липецк, проезд. Шишкина, д. 1а</t>
  </si>
  <si>
    <t>г. Липецк, ул. Смургиса, д. 8</t>
  </si>
  <si>
    <t>г. Липецк, ул. Советская, д. 77</t>
  </si>
  <si>
    <t>г. Липецк, ул. Суворова, д. 9</t>
  </si>
  <si>
    <t>г. Липецк, ул. Суворова, д. 9А</t>
  </si>
  <si>
    <t>г. Липецк, ул. Филипченко, д. 3</t>
  </si>
  <si>
    <t>г. Липецк, б-р. Сергея Есенина, д. 2</t>
  </si>
  <si>
    <t>Монолитные</t>
  </si>
  <si>
    <t>г. Липецк, ул. Доватора, д. 2</t>
  </si>
  <si>
    <t>Блочные</t>
  </si>
  <si>
    <t>г. Липецк, ул. Вермишева, д. 2</t>
  </si>
  <si>
    <t>г. Липецк, ул. 40 лет Октября, д. 23а</t>
  </si>
  <si>
    <t>г. Липецк, ул. Валентины Терешковой, д. 19</t>
  </si>
  <si>
    <t>г. Липецк, ул. Звездная, д. 15/2</t>
  </si>
  <si>
    <t>г. Липецк, ул. Зегеля, д. 1</t>
  </si>
  <si>
    <t>г. Липецк, ул. Филипченко, д. 12/2</t>
  </si>
  <si>
    <t>г. Липецк, ул. Циолковского, д. 15</t>
  </si>
  <si>
    <t>г. Липецк, ул. Гагарина, д. 79/2</t>
  </si>
  <si>
    <t>г. Липецк, б-р. Имени Павла Шубина, д. 8</t>
  </si>
  <si>
    <t>г. Липецк, ул. Леонтия Кривенкова, д. 5</t>
  </si>
  <si>
    <t>г. Липецк, ул. Катукова, д. 14</t>
  </si>
  <si>
    <t>г. Липецк, проезд. Сиреневый, д. 4а</t>
  </si>
  <si>
    <t>г. Липецк, ул. Катукова, д. 4</t>
  </si>
  <si>
    <t>г. Липецк, пр-кт. Победы, д. 120</t>
  </si>
  <si>
    <t>г. Липецк, ул. Гагарина, д. 131А</t>
  </si>
  <si>
    <t>с. Частая Дубрава, ул. Молодежная, д. 6</t>
  </si>
  <si>
    <t>Итого по Становлянскому муниципальному округу:</t>
  </si>
  <si>
    <t>Итого по Тербунскому муниципальному району:</t>
  </si>
  <si>
    <t>Итого по Усманскому муниципальному району:</t>
  </si>
  <si>
    <t>с. Пригородка, ул. Юбилейная, д. 8</t>
  </si>
  <si>
    <t>г. Усмань, ул. Гоголя, д. 35</t>
  </si>
  <si>
    <t>Итого по Чаплыгинскому муниципальному району:</t>
  </si>
  <si>
    <t>г. Чаплыгин, пер. Московский, д. 2</t>
  </si>
  <si>
    <t>г. Чаплыгин, пер. Московский, д. 4</t>
  </si>
  <si>
    <t>г. Чаплыгин, ул. Крупской, д. 40</t>
  </si>
  <si>
    <t>г. Чаплыгин, ул. С.Тюленина, д. 1</t>
  </si>
  <si>
    <t>г. Грязи, ул. Ленинская, д. 46</t>
  </si>
  <si>
    <t>г. Грязи, ул. Правды, д. 61</t>
  </si>
  <si>
    <t>г. Грязи, ул. Дубовая Роща, д. 12</t>
  </si>
  <si>
    <t>г. Данков, ул. Ленина, д. 2</t>
  </si>
  <si>
    <t>г. Данков, ул. Ленина, д. 5</t>
  </si>
  <si>
    <t>г. Данков, ул. Льва Толстого, д. 28</t>
  </si>
  <si>
    <t>г. Данков, ул. Льва Толстого, д. 30</t>
  </si>
  <si>
    <t>г. Данков, ул. Льва Толстого, д. 32</t>
  </si>
  <si>
    <t>с. Спешнево-Ивановское, ул. Торговая, д. 4</t>
  </si>
  <si>
    <t>с. Доброе, ул. Победы, д. 11</t>
  </si>
  <si>
    <t>с. Долгоруково, ул. Гвардейская, д. 5</t>
  </si>
  <si>
    <t>г. Елец, пер. Мельничный, д. 20</t>
  </si>
  <si>
    <t>г. Елец, ул. Мира, д. 134А</t>
  </si>
  <si>
    <t>г. Елец, ул. Орджоникидзе, д. 8</t>
  </si>
  <si>
    <t>г. Елец, ул. Советская, д. 64</t>
  </si>
  <si>
    <t>г. Елец, ул. Коммунаров, д. 141А</t>
  </si>
  <si>
    <t>п. Газопровод, ул. Мирная, д. 11</t>
  </si>
  <si>
    <t>г. Задонск, ул. Советская, д. 34</t>
  </si>
  <si>
    <t>г. Задонск, ул. К.Маркса, д. 127</t>
  </si>
  <si>
    <t>с. Донское, ул. Мира, д. 26А</t>
  </si>
  <si>
    <t>Итого по Измалковскому муниципальному округу:</t>
  </si>
  <si>
    <t>с. Измалково, ул. Мира, д. 5</t>
  </si>
  <si>
    <t>п. Краснинский, ул. Пивзаводская, д. 3</t>
  </si>
  <si>
    <t>п. Краснинский, ул. Пивзаводская, д. 1</t>
  </si>
  <si>
    <t>сл. Покрово-Казацкая, ул. 1-е Пушкари, д. 43</t>
  </si>
  <si>
    <t>п. свх Агроном, ул. Октябрьская, д. 11</t>
  </si>
  <si>
    <t>г. Липецк, ул. Архангельская, д. 10</t>
  </si>
  <si>
    <t>г. Липецк, ул. Балмочных С.Ф., д. 1</t>
  </si>
  <si>
    <t>г. Липецк, ул. Гагарина, д. 53</t>
  </si>
  <si>
    <t>г. Липецк, ул. Гагарина, д. 51/1</t>
  </si>
  <si>
    <t>г. Липецк, ул. Гагарина, д. 55/1</t>
  </si>
  <si>
    <t>г. Липецк, ул. Филипченко, д. 4/2</t>
  </si>
  <si>
    <t>г. Липецк, ул. 8 Марта, д. 21</t>
  </si>
  <si>
    <t>г. Липецк, ул. Балмочных С.Ф., д. 3</t>
  </si>
  <si>
    <t>г. Липецк, ул. Балмочных С.Ф., д. 5</t>
  </si>
  <si>
    <t>г. Липецк, ул. Балмочных С.Ф., д. 7</t>
  </si>
  <si>
    <t>г. Липецк, ул. Валентины Терешковой, д. 7/1</t>
  </si>
  <si>
    <t>г. Липецк, ул. Гагарина, д. 103/1</t>
  </si>
  <si>
    <t>г. Липецк, ул. Гагарина, д. 149/2</t>
  </si>
  <si>
    <t>г. Липецк, ул. Гагарина, д. 73/2</t>
  </si>
  <si>
    <t>г. Липецк, ул. Гагарина, д. 74А</t>
  </si>
  <si>
    <t>г. Липецк, ул. Гагарина, д. 57</t>
  </si>
  <si>
    <t>г. Липецк, ул. Звездная, д. 3/2</t>
  </si>
  <si>
    <t>г. Липецк, ул. Космонавтов, д. 42/1</t>
  </si>
  <si>
    <t>г. Липецк, ул. Космонавтов, д. 44/3</t>
  </si>
  <si>
    <t>г. Липецк, ул. Космонавтов, д. 80</t>
  </si>
  <si>
    <t>г. Липецк, ул. Космонавтов, д. 39/2</t>
  </si>
  <si>
    <t>г. Липецк, ул. Космонавтов, д. 21</t>
  </si>
  <si>
    <t>г. Липецк, ул. М.Светлова, д. 29А</t>
  </si>
  <si>
    <t>г. Липецк, ул. Студеновская, д. 57</t>
  </si>
  <si>
    <t>г. Липецк, ул. Филипченко, д. 7</t>
  </si>
  <si>
    <t>г. Липецк, ул. Центральная, д. 11</t>
  </si>
  <si>
    <t>г. Липецк, ул. Циолковского, д. 34/5</t>
  </si>
  <si>
    <t>г. Липецк, ул. Юных Натуралистов, д. 13</t>
  </si>
  <si>
    <t>г. Липецк, ул. Юных Натуралистов, д. 9</t>
  </si>
  <si>
    <t>г. Липецк, ул. Гагарина, д. 137</t>
  </si>
  <si>
    <t>г. Липецк, ул. Гагарина, д. 147а</t>
  </si>
  <si>
    <t>г. Липецк, ул. Филипченко, д. 8/3</t>
  </si>
  <si>
    <t>г. Липецк, ул. Механизаторов, д. 1</t>
  </si>
  <si>
    <t>г. Липецк, пер. Рудный, д. 17</t>
  </si>
  <si>
    <t>г. Липецк, мкр. 15-й, д. 6</t>
  </si>
  <si>
    <t>г. Липецк, ул. Московская, д. 117</t>
  </si>
  <si>
    <t>г. Липецк, ул. Валентины Терешковой, д. 22</t>
  </si>
  <si>
    <t>г. Липецк, ул. Зегеля, д. 13А</t>
  </si>
  <si>
    <t>г. Липецк, ул. Неделина, д. 55</t>
  </si>
  <si>
    <t>г. Липецк, ул. Степанищева, д. 19</t>
  </si>
  <si>
    <t>г. Липецк, ул. 30 лет Октября, д. 6</t>
  </si>
  <si>
    <t>г. Липецк, ул. Гагарина, д. 10</t>
  </si>
  <si>
    <t>г. Липецк, ул. Валентины Терешковой, д. 42</t>
  </si>
  <si>
    <t>г. Липецк, ул. Вермишева, д. 17/2</t>
  </si>
  <si>
    <t>г. Липецк, ул. Им. Мичурина, д. 12</t>
  </si>
  <si>
    <t>г. Липецк, ул. Космонавтов, д. 17</t>
  </si>
  <si>
    <t>г. Липецк, ул. Космонавтов, д. 33</t>
  </si>
  <si>
    <t>г. Липецк, ул. Октябрьская, д. 73</t>
  </si>
  <si>
    <t>г. Липецк, ул. Ф.Энгельса, д. 3/1</t>
  </si>
  <si>
    <t>г. Липецк, мкр. 9-й, д. 23</t>
  </si>
  <si>
    <t>г. Липецк, ул. Космонавтов, д. 12</t>
  </si>
  <si>
    <t>г. Липецк, ул. Механизаторов, д. 13</t>
  </si>
  <si>
    <t>г. Липецк, ул. Космонавтов, д. 47/3</t>
  </si>
  <si>
    <t>г. Липецк, пр-кт. Мира, д. 13А</t>
  </si>
  <si>
    <t>г. Липецк, ул. Папина, д. 29</t>
  </si>
  <si>
    <t>г. Липецк, ул. Пролетарская, д. 10</t>
  </si>
  <si>
    <t>г. Липецк, ул. Первомайская, д. 101</t>
  </si>
  <si>
    <t>г. Липецк, ул. Барашева, д. 5</t>
  </si>
  <si>
    <t>г. Липецк, ул. Катукова, д. 28</t>
  </si>
  <si>
    <t>г. Липецк, ул. Катукова, д. 40</t>
  </si>
  <si>
    <t>г. Липецк, ул. Смургиса, д. 6</t>
  </si>
  <si>
    <t>г. Липецк, ул. Космонавтов, д. 5/3</t>
  </si>
  <si>
    <t>Итого по Липецкому муниципальному округу:</t>
  </si>
  <si>
    <t>п. Учхоз, ул. Садовая, д. 2</t>
  </si>
  <si>
    <t>г. Усмань, ул. Терешковой, д. 5</t>
  </si>
  <si>
    <t>г. Усмань, ул. Терешковой, д. 3</t>
  </si>
  <si>
    <t>Итого по Хлевенскому муниципальному району:</t>
  </si>
  <si>
    <t>с. Хлевное, ул. Дорожная, д. 7</t>
  </si>
  <si>
    <t>г. Чаплыгин, ул. Пушкина, д. 22</t>
  </si>
  <si>
    <t>Итого по Липецкой области на 2025 год:</t>
  </si>
  <si>
    <t>г. Грязи, ул. Моторная, д. 7</t>
  </si>
  <si>
    <t>12.2025</t>
  </si>
  <si>
    <t>г. Грязи, ул. Ленинская, д. 4</t>
  </si>
  <si>
    <t>г. Грязи, ул. Комсомольская, д. 2</t>
  </si>
  <si>
    <t>с. Карамышево, ул. 50 лет НЛМК, д. 44</t>
  </si>
  <si>
    <t>с. Большой Самовец, ул. Октябрьская, д. 1</t>
  </si>
  <si>
    <t>г. Грязи, ул. Правды, д. 56А</t>
  </si>
  <si>
    <t>г. Грязи, ул. Чернышевского, д. 3</t>
  </si>
  <si>
    <t>г. Данков, ул. Фомичевой, д. 13/1</t>
  </si>
  <si>
    <t>г. Данков, пер. Краснова, д. 1</t>
  </si>
  <si>
    <t>г. Данков, пер. Краснова, д. 3</t>
  </si>
  <si>
    <t>п. Добринка, ул. Корнева, д. 17</t>
  </si>
  <si>
    <t>п. Добринка, ул. Народная, д. 3</t>
  </si>
  <si>
    <t>д. Софьино, ул. Молодежная, д. 13</t>
  </si>
  <si>
    <t>п. Добринка, ул. Ленинская, д. 1</t>
  </si>
  <si>
    <t>п. Добринка, ул. Народная, д. 4</t>
  </si>
  <si>
    <t>с. Хворостянка, ул. Центральная, д. 93</t>
  </si>
  <si>
    <t>д. Софьино, ул. Молодежная, д. 11</t>
  </si>
  <si>
    <t>с. Каликино, ул. Ленинская, д. 150</t>
  </si>
  <si>
    <t>с. Долгоруково, ул. Ленина, д. 12</t>
  </si>
  <si>
    <t>г. Елец, ул. Костенко, д. 43</t>
  </si>
  <si>
    <t>г. Елец, ул. Коммунаров, д. 71</t>
  </si>
  <si>
    <t>г. Елец, ул. Допризывников, д. 1В</t>
  </si>
  <si>
    <t>г. Елец, п. Электрик, д. 11</t>
  </si>
  <si>
    <t>г. Елец, п. Электрик, д. 18</t>
  </si>
  <si>
    <t>г. Елец, п. Строитель, д. 15</t>
  </si>
  <si>
    <t>г. Елец, п. Строитель, д. 17</t>
  </si>
  <si>
    <t>1958, 
1995</t>
  </si>
  <si>
    <t xml:space="preserve"> 2-4</t>
  </si>
  <si>
    <t>г. Елец, п. Электрик, д. 9</t>
  </si>
  <si>
    <t>г. Елец, ул. Свердлова, д. 9</t>
  </si>
  <si>
    <t>г. Елец, ул. Лесные Дворы, д. 2</t>
  </si>
  <si>
    <t>г. Елец, ул. Соцгородок, д. 2</t>
  </si>
  <si>
    <t>с. Хмелинец, ул. Школьная, д. 1</t>
  </si>
  <si>
    <t>с. Измалково, ул. Новая, д. 14</t>
  </si>
  <si>
    <t>п. Лески, ул. Мира, д. 26</t>
  </si>
  <si>
    <t>г. Лебедянь, ул. Ленина, д. 36</t>
  </si>
  <si>
    <t>г. Лебедянь, ул. Чехова, д. 2</t>
  </si>
  <si>
    <t>г. Лебедянь, ул. Тургенева, д. 14</t>
  </si>
  <si>
    <t>г. Лебедянь, ул. Дорожная, д. 12</t>
  </si>
  <si>
    <t>г. Лебедянь, ул. Энергетиков, д. 10Б</t>
  </si>
  <si>
    <t>г. Лебедянь, ул. Тургенева, д. 16</t>
  </si>
  <si>
    <t>г. Лебедянь, ул. Свердлова, д. 80</t>
  </si>
  <si>
    <t>г. Лебедянь, ул. Тургенева, д. 4</t>
  </si>
  <si>
    <t>г. Лебедянь, ул. Ф.Энгельса, д. 1А</t>
  </si>
  <si>
    <t>сл. Покрово-Казацкая, ул. Фестивальная, д. 15</t>
  </si>
  <si>
    <t>г. Лебедянь, ул. Дзержинского, д. 5</t>
  </si>
  <si>
    <t>г. Лебедянь, ул. Крупской, д. 12</t>
  </si>
  <si>
    <t>г. Лебедянь, ул. Советская, д. 17</t>
  </si>
  <si>
    <t>п. Лев Толстой, ул. Садовая 2-я, д. 9</t>
  </si>
  <si>
    <t>п. Лев Толстой, ул. Первомайская 2-я, д. 27</t>
  </si>
  <si>
    <t>г. Липецк, ул. Космонавтов, д. 44/2</t>
  </si>
  <si>
    <t>г. Липецк, ул. Опытная, д. 11б</t>
  </si>
  <si>
    <t>г. Липецк, ул. Опытная, д. 11а</t>
  </si>
  <si>
    <t>г. Липецк, ул. А.Г. Стаханова, д. 6</t>
  </si>
  <si>
    <t>г. Липецк, ул. Писарева Д.., д. 4а</t>
  </si>
  <si>
    <t>г. Липецк, ул. Пришвина, д. 13</t>
  </si>
  <si>
    <t>г. Липецк, ул. Пугачева, д. 1а</t>
  </si>
  <si>
    <t>г. Липецк, ул. Энергостроителей, д. 19</t>
  </si>
  <si>
    <t>г. Липецк, ул. Юбилейная, д. 2</t>
  </si>
  <si>
    <t>г. Липецк, ул. Юношеская, д. 16</t>
  </si>
  <si>
    <t>г. Липецк, ул. Ударников, д. 10а</t>
  </si>
  <si>
    <t>г. Липецк, ул. 40 лет Октября, д. 45</t>
  </si>
  <si>
    <t>г. Липецк, ул. Зегеля, д. 27/1</t>
  </si>
  <si>
    <t>г. Липецк, ул. Игнатьева Ф.С., д. 30</t>
  </si>
  <si>
    <t>г. Липецк, ул. Космонавтов, д. 38</t>
  </si>
  <si>
    <t>г. Липецк, ул. Октябрьская, д. 89</t>
  </si>
  <si>
    <t>г. Липецк, ул. Плеханова, д. 37/6</t>
  </si>
  <si>
    <t>г. Липецк, пр-кт. Победы, д. 102</t>
  </si>
  <si>
    <t>г. Липецк, ул. 8 Марта, д. 3</t>
  </si>
  <si>
    <t>г. Липецк, ул. А.Г. Стаханова, д. 16</t>
  </si>
  <si>
    <t>г. Липецк, ул. А.Г. Стаханова, д. 18</t>
  </si>
  <si>
    <t>г. Липецк, ул. А.Г. Стаханова, д. 20</t>
  </si>
  <si>
    <t>г. Липецк, ул. А.Г. Стаханова, д. 42а</t>
  </si>
  <si>
    <t>г. Липецк, ул. А.Г. Стаханова, д. 48</t>
  </si>
  <si>
    <t>г. Липецк, ул. А.Г. Стаханова, д. 46</t>
  </si>
  <si>
    <t>г. Липецк, ул. А.Г. Стаханова, д. 22</t>
  </si>
  <si>
    <t>г. Липецк, ул. А.Г. Стаханова, д. 22а</t>
  </si>
  <si>
    <t>г. Липецк, ул. А.Г. Стаханова, д. 28б</t>
  </si>
  <si>
    <t>г. Липецк, ул. А.Г. Стаханова, д. 4</t>
  </si>
  <si>
    <t>г. Липецк, ул. Балмочных С.Ф., д. 50</t>
  </si>
  <si>
    <t>г. Липецк, ул. Водопьянова, д. 70</t>
  </si>
  <si>
    <t>г. Липецк, ул. Депутатская, д. 55</t>
  </si>
  <si>
    <t>г. Липецк, ул. Депутатская, д. 55а</t>
  </si>
  <si>
    <t>г. Липецк, ул. Депутатская, д. 57</t>
  </si>
  <si>
    <t>г. Липецк, ул. Депутатская, д. 52</t>
  </si>
  <si>
    <t>г. Липецк, ул. Детская, д. 2б</t>
  </si>
  <si>
    <t>г. Липецк, ул. Достоевского, д. 71</t>
  </si>
  <si>
    <t>г. Липецк, ул. З.Космодемьянской, д. 4а</t>
  </si>
  <si>
    <t>г. Липецк, ул. И.В. Шкатова, д. 4</t>
  </si>
  <si>
    <t>г. Липецк, ул. Ильича, д. 38А</t>
  </si>
  <si>
    <t>г. Липецк, ул. Им. Мичурина, д. 16а</t>
  </si>
  <si>
    <t>г. Липецк, ул. им.Генерала Меркулова, д. 55</t>
  </si>
  <si>
    <t>г. Липецк, ул. Имени Хорошавина А.И., д. 3</t>
  </si>
  <si>
    <t>г. Липецк, ул. Имени Хорошавина А.И., д. 17</t>
  </si>
  <si>
    <t>г. Липецк, ул. Имени Хорошавина А.И., д. 11а</t>
  </si>
  <si>
    <t>г. Липецк, ул. Индустриальная, д. 21</t>
  </si>
  <si>
    <t>г. Липецк, ул. Индустриальная, д. 4</t>
  </si>
  <si>
    <t>г. Липецк, ул. Катукова, д. 31</t>
  </si>
  <si>
    <t>г. Липецк, ул. Катукова, д. 33</t>
  </si>
  <si>
    <t>г. Липецк, ул. Катукова, д. 35</t>
  </si>
  <si>
    <t>г. Липецк, ул. Катукова, д. 29</t>
  </si>
  <si>
    <t>г. Липецк, ул. Катукова, д. 25</t>
  </si>
  <si>
    <t>г. Липецк, ул. Катукова, д. 27</t>
  </si>
  <si>
    <t>г. Липецк, ул. Катукова, д. 41</t>
  </si>
  <si>
    <t>г. Липецк, ул. Качалова, д. 1</t>
  </si>
  <si>
    <t>г. Липецк, ул. Качалова, д. 3</t>
  </si>
  <si>
    <t>г. Липецк, ул. Киевская, д. 41</t>
  </si>
  <si>
    <t>г. Липецк, ул. Коммунальная, д. 10</t>
  </si>
  <si>
    <t xml:space="preserve"> 7-8</t>
  </si>
  <si>
    <t>г. Липецк, ул. Коммунальная, д. 12</t>
  </si>
  <si>
    <t>г. Липецк, ул. Коммунистическая, д. 18а</t>
  </si>
  <si>
    <t>г. Липецк, ул. Космонавтов, д. 94А</t>
  </si>
  <si>
    <t>г. Липецк, ул. Крылова, д. 63</t>
  </si>
  <si>
    <t>г. Липецк, ул. Неделина, д. 14А</t>
  </si>
  <si>
    <t>г. Липецк, мкр. 15-й, д. 35б</t>
  </si>
  <si>
    <t>г. Липецк, ул. Московская, д. 31А</t>
  </si>
  <si>
    <t>г. Липецк, ул. Московская, д. 33</t>
  </si>
  <si>
    <t>г. Липецк, ул. Московская, д. 57Б</t>
  </si>
  <si>
    <t>г. Липецк, пр-кт. Победы, д. 22</t>
  </si>
  <si>
    <t>г. Липецк, пр-кт. Победы, д. 116</t>
  </si>
  <si>
    <t>г. Липецк, проезд. Строителей, д. 14а</t>
  </si>
  <si>
    <t>г. Липецк, ул. Циолковского, д. 30/4</t>
  </si>
  <si>
    <t>5,5,7,9</t>
  </si>
  <si>
    <t>г. Липецк, ул. Юных Натуралистов, д. 1</t>
  </si>
  <si>
    <t>г. Липецк, пр-кт. Победы, д. 93</t>
  </si>
  <si>
    <t>г. Липецк, ул. Юных Натуралистов, д. 15</t>
  </si>
  <si>
    <t>г. Липецк, ул. Им. Мичурина, д. 32</t>
  </si>
  <si>
    <t>г. Липецк, ул. Шевченко, д. 4</t>
  </si>
  <si>
    <t>1993, 
1996, 
2001</t>
  </si>
  <si>
    <t>г. Липецк, ул. Пришвина, д. 1</t>
  </si>
  <si>
    <t>г. Липецк, ул. Ново-Весовая, д. 22</t>
  </si>
  <si>
    <t>г. Липецк, ул. Л.Толстого, д. 7</t>
  </si>
  <si>
    <t>г. Липецк, пр-кт. Победы, д. 61</t>
  </si>
  <si>
    <t>г. Липецк, ул. 30 лет Октября, д. 8</t>
  </si>
  <si>
    <t>г. Липецк, ул. Валентина Скороходова, д. 11</t>
  </si>
  <si>
    <t>г. Липецк, ул. Железногорская, д. 2а</t>
  </si>
  <si>
    <t>г. Липецк, ул. Желябова, д. 31</t>
  </si>
  <si>
    <t>г. Липецк, ул. Им. Мичурина, д. 42</t>
  </si>
  <si>
    <t>г. Липецк, ул. Опытная, д. 11</t>
  </si>
  <si>
    <t>г. Липецк, ул. Саперная, д. 1</t>
  </si>
  <si>
    <t>г. Липецк, ул. Советская, д. 69</t>
  </si>
  <si>
    <t>г. Липецк, ул. Филипченко, д. 7/2</t>
  </si>
  <si>
    <t>г. Липецк, ул. Энергостроителей, д. 22</t>
  </si>
  <si>
    <t>г. Липецк, ул. Зегеля, д. 13</t>
  </si>
  <si>
    <t>г. Липецк, пр-кт. Победы, д. 100</t>
  </si>
  <si>
    <t>г. Липецк, ул. Энергостроителей, д. 14</t>
  </si>
  <si>
    <t>г. Липецк, пр-кт. Имени 60-летия СССР, д. 20</t>
  </si>
  <si>
    <t>г. Липецк, ул. 8 Марта, д. 20</t>
  </si>
  <si>
    <t>г. Липецк, ул. Первомайская, д. 65</t>
  </si>
  <si>
    <t>г. Липецк, ул. 8 Марта, д. 9</t>
  </si>
  <si>
    <t>г. Липецк, пр-кт. Имени 60-летия СССР, д. 20а</t>
  </si>
  <si>
    <t>г. Липецк, ул. Звездная, д. 7</t>
  </si>
  <si>
    <t>г. Липецк, ул. Качалова, д. 5</t>
  </si>
  <si>
    <t>г. Липецк, ул. Л.Толстого, д. 28</t>
  </si>
  <si>
    <t>г. Липецк, ул. Им. Семашко, д. 5/2</t>
  </si>
  <si>
    <t>г. Липецк, ул. Пришвина, д. 19</t>
  </si>
  <si>
    <t>г. Липецк, ул. Елецкая, д. 71</t>
  </si>
  <si>
    <t>г. Липецк, ул. Студенческий городок, д. 16</t>
  </si>
  <si>
    <t>г. Липецк, ул. Первомайская, д. 79</t>
  </si>
  <si>
    <t>г. Липецк, мкр. 15-й, д. 22</t>
  </si>
  <si>
    <t>г. Липецк, ул. Космонавтов, д. 86/2</t>
  </si>
  <si>
    <t>г. Липецк, ул. Ударников, д. 20</t>
  </si>
  <si>
    <t>г. Липецк, ул. им.Генерала Меркулова, д. 31</t>
  </si>
  <si>
    <t>г. Липецк, ул. Папина, д. 31</t>
  </si>
  <si>
    <t>г. Липецк, ул. Российская, д. 19</t>
  </si>
  <si>
    <t>г. Липецк, ул. Папина, д. 1А</t>
  </si>
  <si>
    <t>г. Липецк, мкр. 9-й, д. 17</t>
  </si>
  <si>
    <t>г. Липецк, ул. Л.Толстого, д. 46</t>
  </si>
  <si>
    <t>г. Липецк, ул. Липовская, д. 6/4</t>
  </si>
  <si>
    <t>г. Липецк, ул. П.И. Смородина, д. 14</t>
  </si>
  <si>
    <t>г. Липецк, ул. Фрунзе, д. 12</t>
  </si>
  <si>
    <t>г. Липецк, ул. Ленина, д. 3</t>
  </si>
  <si>
    <t>г. Липецк, ул. Российская, д. 20</t>
  </si>
  <si>
    <t>г. Липецк, ул. Интернациональная, д. 48</t>
  </si>
  <si>
    <t>г. Липецк, ул. Интернациональная, д. 71</t>
  </si>
  <si>
    <t>г. Липецк, ул. Папина, д. 21/2</t>
  </si>
  <si>
    <t>г. Липецк, ул. Гагарина, д. 51/2</t>
  </si>
  <si>
    <t>г. Липецк, ул. Желябова, д. 4</t>
  </si>
  <si>
    <t>г. Липецк, ул. Плеханова, д. 34</t>
  </si>
  <si>
    <t>г. Липецк, ул. Плеханова, д. 65</t>
  </si>
  <si>
    <t>г. Липецк, ул. Зегеля, д. 27/2</t>
  </si>
  <si>
    <t>г. Липецк, ул. Ленина, д. 7</t>
  </si>
  <si>
    <t>г. Липецк, ул. Неделина, д. 28</t>
  </si>
  <si>
    <t>г. Липецк, ул. Первомайская, д. 119</t>
  </si>
  <si>
    <t>г. Липецк, ул. Тельмана, д. 4</t>
  </si>
  <si>
    <t>г. Липецк, мкр. 15-й, д. 21</t>
  </si>
  <si>
    <t>г. Липецк, ул. Тельмана, д. 6</t>
  </si>
  <si>
    <t>г. Липецк, ул. Ленина, д. 13</t>
  </si>
  <si>
    <t>г. Липецк, ул. Ленина, д. 15</t>
  </si>
  <si>
    <t>г. Липецк, ул. Агрономическая, д. 15</t>
  </si>
  <si>
    <t>г. Липецк, ул. Горняцкая, д. 1</t>
  </si>
  <si>
    <t>г. Липецк, ул. Звездная, д. 8/2</t>
  </si>
  <si>
    <t>г. Липецк, ул. Первомайская, д. 80</t>
  </si>
  <si>
    <t>г. Липецк, ул. Студеновская, д. 17А</t>
  </si>
  <si>
    <t>г. Липецк, мкр. 15-й, д. 29</t>
  </si>
  <si>
    <t>г. Липецк, ул. Им. Академика Вавилова, д. 4</t>
  </si>
  <si>
    <t>г. Липецк, ул. Первомайская, д. 38</t>
  </si>
  <si>
    <t>г. Липецк, ул. Рубена Ибаррури, д. 2а</t>
  </si>
  <si>
    <t>г. Липецк, ул. 4-я Пятилетка, д. 6</t>
  </si>
  <si>
    <t>г. Липецк, ул. Папина, д. 17</t>
  </si>
  <si>
    <t>г. Липецк, ул. Папина, д. 9</t>
  </si>
  <si>
    <t>г. Липецк, ул. 30 лет Октября, д. 2</t>
  </si>
  <si>
    <t>г. Липецк, ул. Горняцкая, д. 2</t>
  </si>
  <si>
    <t>г. Липецк, ул. Им. Семашко, д. 8</t>
  </si>
  <si>
    <t>г. Липецк, ул. Дружбы, д. 32</t>
  </si>
  <si>
    <t>г. Липецк, ул. Липовская, д. 8</t>
  </si>
  <si>
    <t>г. Липецк, ул. Зегеля, д. 15</t>
  </si>
  <si>
    <t>г. Липецк, ул. Циолковского, д. 24</t>
  </si>
  <si>
    <t>г. Липецк, ул. Космонавтов, д. 5</t>
  </si>
  <si>
    <t>г. Липецк, ул. Циолковского, д. 28</t>
  </si>
  <si>
    <t>г. Липецк, ул. Космонавтов, д. 5/1</t>
  </si>
  <si>
    <t>г. Липецк, ул. 8 Марта, д. 24/4</t>
  </si>
  <si>
    <t>г. Липецк, ул. Валентины Терешковой, д. 31</t>
  </si>
  <si>
    <t>г. Липецк, ул. Московская, д. 103</t>
  </si>
  <si>
    <t>г. Липецк, ул. Липовская, д. 5</t>
  </si>
  <si>
    <t>г. Липецк, ул. Космонавтов, д. 82/2</t>
  </si>
  <si>
    <t>г. Липецк, ул. Валентина Скороходова, д. 4</t>
  </si>
  <si>
    <t>г. Липецк, ул. Космонавтов, д. 19</t>
  </si>
  <si>
    <t>г. Липецк, ул. Первомайская, д. 57</t>
  </si>
  <si>
    <t>г. Липецк, ул. Крылова, д. 63а</t>
  </si>
  <si>
    <t>г. Липецк, ул. Космонавтов, д. 15/2</t>
  </si>
  <si>
    <t>г. Липецк, ул. Коммунальная, д. 3</t>
  </si>
  <si>
    <t>г. Липецк, ул. Первомайская, д. 77В</t>
  </si>
  <si>
    <t>г. Липецк, ул. Неделина, д. 61</t>
  </si>
  <si>
    <t>г. Липецк, ул. Гагарина, д. 79</t>
  </si>
  <si>
    <t>г. Липецк, ул. Валентины Терешковой, д. 1/1</t>
  </si>
  <si>
    <t xml:space="preserve"> г. Липецк, ул. Студенческий городок, д. 14</t>
  </si>
  <si>
    <t>г. Липецк, ул. Им. Мичурина, д. 16</t>
  </si>
  <si>
    <t>г. Липецк, ул. им. Генерала Меркулова, д. 9</t>
  </si>
  <si>
    <t>г. Липецк, пр-кт. Победы, д. 21</t>
  </si>
  <si>
    <t>г. Липецк, ул. Катукова, д. 24</t>
  </si>
  <si>
    <t>г. Липецк, ул. Катукова, д. 20</t>
  </si>
  <si>
    <t>г. Липецк, пр-кт. Победы, д. 106</t>
  </si>
  <si>
    <t>г. Липецк, ул. им.Генерала Меркулова, д. 41</t>
  </si>
  <si>
    <t>г. Липецк, ул. Катукова, д. 26</t>
  </si>
  <si>
    <t>г. Липецк, пр-кт. Имени 60-летия СССР, д. 43</t>
  </si>
  <si>
    <t>г. Липецк, ул. Валентины Терешковой, д. 14/2</t>
  </si>
  <si>
    <t>г. Липецк, ул. Космонавтов, д. 25</t>
  </si>
  <si>
    <t>г. Липецк, ул. Космонавтов, д. 32</t>
  </si>
  <si>
    <t>г. Липецк, ул. Космонавтов, д. 36/1</t>
  </si>
  <si>
    <t>г. Липецк, ул. Космонавтов, д. 64/1</t>
  </si>
  <si>
    <t>г. Липецк, ул. Папина, д. 23/2</t>
  </si>
  <si>
    <t>г. Липецк, ул. Студеновская, д. 17</t>
  </si>
  <si>
    <t>г. Липецк, ул. Неделина, д. 29</t>
  </si>
  <si>
    <t>г. Липецк, пр-кт. Имени 60-летия СССР, д. 45</t>
  </si>
  <si>
    <t>г. Липецк, пр-кт. Имени 60-летия СССР, д. 47</t>
  </si>
  <si>
    <t>г. Липецк, б-р. Имени Павла Шубина, д. 2</t>
  </si>
  <si>
    <t>г. Липецк, ул. Леонтия Кривенкова, д. 7</t>
  </si>
  <si>
    <t>г. Липецк, ул. Я. Фабрициуса, д. 1</t>
  </si>
  <si>
    <t>г. Липецк, ул. Катукова, д. 40А</t>
  </si>
  <si>
    <t>г. Липецк, пр-кт. Победы, д. 91А</t>
  </si>
  <si>
    <t>г. Липецк, пр-кт. Победы, д. 93а</t>
  </si>
  <si>
    <t>г. Липецк, ул. Стаханова, д. 14</t>
  </si>
  <si>
    <t>г. Липецк, ул. Космонавтов, д. 96Б</t>
  </si>
  <si>
    <t>г. Липецк, ул. Индустриальная, д. 25</t>
  </si>
  <si>
    <t>г. Липецк, ул. Хорошавина А.И., д. 13</t>
  </si>
  <si>
    <t>г. Липецк, ул. Депутатская, д. 61А</t>
  </si>
  <si>
    <t>г. Липецк, ул. Депутатская, д. 61Б</t>
  </si>
  <si>
    <t>г. Липецк, ул. Папина, д. 2В</t>
  </si>
  <si>
    <t>г. Липецк, ул. Космонавтов, д. 5/4</t>
  </si>
  <si>
    <t>г. Липецк, ул. Леваневского, д. 1</t>
  </si>
  <si>
    <t>п. Дружба, д. 3</t>
  </si>
  <si>
    <t>с. Тербуны, ул. Промышленная, д. 1</t>
  </si>
  <si>
    <t>г. Усмань, ул. Терешковой, д. 17</t>
  </si>
  <si>
    <t>г. Усмань, ул. Терешковой, д. 25</t>
  </si>
  <si>
    <t>г. Усмань, ул. Шмидта, д. 17</t>
  </si>
  <si>
    <t>г. Усмань, ул. Комарова, д. 1А</t>
  </si>
  <si>
    <t>г. Усмань, ул. Березовая, д. 1а</t>
  </si>
  <si>
    <t>г. Усмань, ул. Ленина, д. 116А</t>
  </si>
  <si>
    <t>г. Усмань, ул. Терешковой, д. 2а</t>
  </si>
  <si>
    <t>с. Пригородка, ул. Юбилейная, д. 2</t>
  </si>
  <si>
    <t>с. Пригородка, ул. Юбилейная, д. 7</t>
  </si>
  <si>
    <t>с. Пригородка, ул. Юбилейная, д. 4</t>
  </si>
  <si>
    <t>г. Усмань, ул. Советская, д. 105</t>
  </si>
  <si>
    <t>г. Усмань, ул. Комарова, д. 5</t>
  </si>
  <si>
    <t>г. Усмань, ул. Ленина, д. 42</t>
  </si>
  <si>
    <t>г. Чаплыгин, ул. Ф.Энгельса, д. 3</t>
  </si>
  <si>
    <t>г. Чаплыгин, ул. Московская, д. 28</t>
  </si>
  <si>
    <t>г. Чаплыгин, ул. Раненбургская, д. 6</t>
  </si>
  <si>
    <t>г. Чаплыгин, ул. Раненбургская, д. 2</t>
  </si>
  <si>
    <t>г. Чаплыгин, ул. Индустриальная, д. 45</t>
  </si>
  <si>
    <t>г. Чаплыгин, ул. С.Тюленина, д. 9</t>
  </si>
  <si>
    <t>г. Чаплыгин, ул. Ф.Энгельса, д. 33</t>
  </si>
  <si>
    <t>г. Чаплыгин, ул. Октябрьская, д. 56</t>
  </si>
  <si>
    <t>капитального ремонта общего имущества по видам работ</t>
  </si>
  <si>
    <t>Таблица 2</t>
  </si>
  <si>
    <t>Стоимость капитального ремонта,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</si>
  <si>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</si>
  <si>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</si>
  <si>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>ремонт внутридомовых инженерных систем</t>
  </si>
  <si>
    <t>ремонт, замена, модернизация лифтов, ремонт лифтовых шахт, машинных и блочных помещений</t>
  </si>
  <si>
    <t>ремонт крыши</t>
  </si>
  <si>
    <t>ремонт подвальных помещений</t>
  </si>
  <si>
    <t>ремонт фасада</t>
  </si>
  <si>
    <t>ремонт фундамента</t>
  </si>
  <si>
    <t>переустройство невентилируе-мой крыши на вентилируемую крышу с устройством выходов на кровлю</t>
  </si>
  <si>
    <t>разработка проектной документации для капитального ремонта общего имущества в многоквартирных домах, проведение государственной экспертизы проектной документации для капитального ремонта общего имущества в многоквартирных домах, проведение государственной историко-культурной экспертизы проектной документации на проведение работ по сохранению объектов культурного наследия - в случаях, установленных федеральным законодательством</t>
  </si>
  <si>
    <t>строительный контроль</t>
  </si>
  <si>
    <t>авторский надзор при проведении работ по сохранению объектов культурного наследия - в случаях, установленных федеральным законодательством</t>
  </si>
  <si>
    <t>проведение проверки достоверности определения сметной стоимости услуг и (или) работ по капитальному ремонту общего имущества в многоквартирных домах</t>
  </si>
  <si>
    <t>теплоснабжения</t>
  </si>
  <si>
    <t>холодного водоснабжения</t>
  </si>
  <si>
    <t>горячего водоснабжения</t>
  </si>
  <si>
    <t>водоотведения</t>
  </si>
  <si>
    <t>электроснабжения</t>
  </si>
  <si>
    <t>газоснабжения</t>
  </si>
  <si>
    <t>ед.</t>
  </si>
  <si>
    <t>Адресный перечень и характеристика многоквартирных домов, в отношении которых в 2025 году запланированы работы по оценке технического состояния</t>
  </si>
  <si>
    <t>Таблица 3</t>
  </si>
  <si>
    <t>х</t>
  </si>
  <si>
    <t>г. Грязи, ул. Чернышевского, д. 17</t>
  </si>
  <si>
    <t>г. Грязи, ул. Крайняя, д. 7</t>
  </si>
  <si>
    <t>г. Грязи, ул. Элеваторская 1-я, д. 20</t>
  </si>
  <si>
    <t>г. Грязи, ул. Школьная, д. 31</t>
  </si>
  <si>
    <t>г. Грязи, ул. Правды, д. 59</t>
  </si>
  <si>
    <t>г. Грязи, ул. Воровского, д. 17</t>
  </si>
  <si>
    <t>г. Данков, ул. Карла Маркса, д. 29</t>
  </si>
  <si>
    <t>г. Данков, ул. Карла Маркса, д. 4</t>
  </si>
  <si>
    <t>г. Данков, ул. Льва Толстого, д. 7</t>
  </si>
  <si>
    <t>г. Данков, ул. Ленина, д. 5/1</t>
  </si>
  <si>
    <t>г. Данков, пер. Победы, д. 3</t>
  </si>
  <si>
    <t>ж/д_ст. Политово, ул. Центральная, д. 1</t>
  </si>
  <si>
    <t>г. Данков, ул. Ленина, д. 13</t>
  </si>
  <si>
    <t>г. Данков, ул. Мира, д. 63</t>
  </si>
  <si>
    <t>г. Данков, ул. Молодежная, д. 1</t>
  </si>
  <si>
    <t>г. Данков, ул. Строителей, д. 6</t>
  </si>
  <si>
    <t>г. Данков, ул. Строителей, д. 8</t>
  </si>
  <si>
    <t>п. Добринка, ул. 50 лет Октября, д. 7</t>
  </si>
  <si>
    <t>п. Добринка, ул. 8 Марта, д. 15</t>
  </si>
  <si>
    <t>п. Добринка, ул. Интернациональная, д. 34</t>
  </si>
  <si>
    <t>п. Добринка, ул. 50 лет Октября, д. 1</t>
  </si>
  <si>
    <t>п. Добринка, ул. 50 лет Октября, д. 3</t>
  </si>
  <si>
    <t>п. Добринка, ул. Октябрьская, д. 40</t>
  </si>
  <si>
    <t>п. Добринка, ул. Воронского, д. 12</t>
  </si>
  <si>
    <t>п. Добринка, ул. 50 лет Октября, д. 4</t>
  </si>
  <si>
    <t>п. Добринка, ул. Винницкая, д. 2</t>
  </si>
  <si>
    <t>п. Добринка, ул. Винницкая, д. 1</t>
  </si>
  <si>
    <t>п. Добринка, ул. Корнева, д. 12</t>
  </si>
  <si>
    <t>п. Свх Петровский, ул. Заболотная, д. 2</t>
  </si>
  <si>
    <t>п. Добринка, ул. Ленинская, д. 43</t>
  </si>
  <si>
    <t>с. Трубетчино, ул. Лесная, д. 5</t>
  </si>
  <si>
    <t>г. Елец, ул. Свердлова, д. 30</t>
  </si>
  <si>
    <t>г. Елец, ул. Ани Гайтеровой, д. 15</t>
  </si>
  <si>
    <t>г. Елец, ул. Коммунаров, д. 62</t>
  </si>
  <si>
    <t>г. Елец, ул. Коммунаров, д. 49</t>
  </si>
  <si>
    <t>г. Елец, п. ТЭЦ, д. 3</t>
  </si>
  <si>
    <t>г. Елец, ул. Свердлова, д. 1</t>
  </si>
  <si>
    <t>г. Елец, п. Кирпичного завода, д. 16</t>
  </si>
  <si>
    <t>г. Елец, ул. Кооперативная, д. 2</t>
  </si>
  <si>
    <t>г. Елец, ул. Коммунаров, д. 61</t>
  </si>
  <si>
    <t>г. Елец, п. Строитель, д. 7</t>
  </si>
  <si>
    <t>г. Елец, п. Строитель, д. 8</t>
  </si>
  <si>
    <t>г. Елец, ул. Коммунаров, д. 97</t>
  </si>
  <si>
    <t>г. Елец, ул. Октябрьская, д. 140</t>
  </si>
  <si>
    <t>г. Елец, ул. Коммунаров, д. 113</t>
  </si>
  <si>
    <t>г. Елец, ул. Коммунаров, д. 63</t>
  </si>
  <si>
    <t>г. Елец, ул. Коммунаров, д. 67</t>
  </si>
  <si>
    <t>г. Елец, ул. Коммунаров, д. 85</t>
  </si>
  <si>
    <t>г. Елец, ул. В. Кротевича, д. 13</t>
  </si>
  <si>
    <t>г. Елец, ул. Привокзальная, д. 4</t>
  </si>
  <si>
    <t>Смешанные</t>
  </si>
  <si>
    <t>г. Елец, ул. Новолипецкая, д. 16</t>
  </si>
  <si>
    <t>г. Елец, п. Строитель, д. 10</t>
  </si>
  <si>
    <t>г. Елец, п. Строитель, д. 11</t>
  </si>
  <si>
    <t>г. Елец, п. Строитель, д. 13</t>
  </si>
  <si>
    <t>г. Елец, п. Строитель, д. 14</t>
  </si>
  <si>
    <t>г. Елец, п. Строитель, д. 16</t>
  </si>
  <si>
    <t>г. Елец, п. Строитель, д. 9</t>
  </si>
  <si>
    <t>г. Елец, ул. Орджоникидзе, д. 3</t>
  </si>
  <si>
    <t>г. Елец, ул. Коммунаров, д. 55</t>
  </si>
  <si>
    <t>г. Елец, ул. Коммунаров, д. 59</t>
  </si>
  <si>
    <t>г. Елец, ул. Орджоникидзе, д. 1</t>
  </si>
  <si>
    <t>г. Елец, п. Строитель, д. 22</t>
  </si>
  <si>
    <t>г. Елец, п. Электрик, д. 12</t>
  </si>
  <si>
    <t>г. Елец, п. Электрик, д. 14</t>
  </si>
  <si>
    <t>г. Елец, ул. Коммунаров, д. 83</t>
  </si>
  <si>
    <t>г. Елец, пер. Мельничный, д. 11</t>
  </si>
  <si>
    <t>г. Елец, ул. Ани Гайтеровой, д. 7</t>
  </si>
  <si>
    <t>г. Елец, ул. Свердлова, д. 13</t>
  </si>
  <si>
    <t>г. Елец, ул. Коммунаров, д. 7</t>
  </si>
  <si>
    <t>г. Елец, ул. Лермонтова, д. 11</t>
  </si>
  <si>
    <t>г. Елец, ул. Орджоникидзе, д. 58</t>
  </si>
  <si>
    <t>г. Елец, ул. Орджоникидзе, д. 60</t>
  </si>
  <si>
    <t>г. Елец, п. Известкового завода, д. 2</t>
  </si>
  <si>
    <t>г. Елец, ул. Кооперативная, д. 11</t>
  </si>
  <si>
    <t>г. Елец, п. Известкового завода, д. 1</t>
  </si>
  <si>
    <t>г. Елец, п. Известкового завода, д. 3</t>
  </si>
  <si>
    <t>г. Елец, ул. Клубная, д. 12</t>
  </si>
  <si>
    <t>г. Елец, ул. Клубная, д. 14</t>
  </si>
  <si>
    <t>г. Елец, п. Известкового завода, д. 11</t>
  </si>
  <si>
    <t>г. Елец, п. Известкового завода, д. 12</t>
  </si>
  <si>
    <t>г. Елец, ул. Коммунаров, д. 69</t>
  </si>
  <si>
    <t>г. Елец, ул. Профинтерна, д. 9</t>
  </si>
  <si>
    <t>г. Елец, ул. В. Кротевича, д. 17</t>
  </si>
  <si>
    <t>г. Елец, ул. Свердлова, д. 1В</t>
  </si>
  <si>
    <t>г. Елец, ул. Коммунаров, д. 53</t>
  </si>
  <si>
    <t>г. Елец, ул. Новолипецкая, д. 5</t>
  </si>
  <si>
    <t>г. Елец, п. Строитель, д. 12</t>
  </si>
  <si>
    <t>г. Елец, ул. Кузнецкая, д. 11</t>
  </si>
  <si>
    <t>г. Елец, ул. Свердлова, д. 7</t>
  </si>
  <si>
    <t>г. Елец, п. Электрик, д. 13</t>
  </si>
  <si>
    <t>п. Газопровод, ул. Советская, д. 5</t>
  </si>
  <si>
    <t>п. Газопровод, ул. Советская, д. 7</t>
  </si>
  <si>
    <t>с. Воронец, ул. Клубная, д. 6</t>
  </si>
  <si>
    <t>с. Каменское, ул. Октябрьская, д. 11</t>
  </si>
  <si>
    <t>ж/д_ст. Дон, ул. Привокзальная, д. 10</t>
  </si>
  <si>
    <t>г. Задонск, ул. Труда, д. 3</t>
  </si>
  <si>
    <t>г. Задонск, ул. Крупской, д. 27</t>
  </si>
  <si>
    <t>г. Задонск, ул. Володарского, д. 11</t>
  </si>
  <si>
    <t>г. Задонск, ул. Советская, д. 37</t>
  </si>
  <si>
    <t>г. Задонск, ул. Советская, д. 7</t>
  </si>
  <si>
    <t>д. Павловка, ул. Молодежная, д. 1</t>
  </si>
  <si>
    <t>г. Задонск, ул. Коммуны, д. 31</t>
  </si>
  <si>
    <t>с. Измалково, ул. 8 Марта, д. 6</t>
  </si>
  <si>
    <t>п. Краснинский, ул. Социалистическая, д. 46</t>
  </si>
  <si>
    <t>с. Красное, ул. Спортивная, д. 21</t>
  </si>
  <si>
    <t>п. свх Агроном, ул. Васильевская, д. 17</t>
  </si>
  <si>
    <t>п. свх Агроном, ул. Мичурина, д. 29</t>
  </si>
  <si>
    <t>г. Лебедянь, ул. Тульская, д. 10</t>
  </si>
  <si>
    <t>г. Лебедянь, ул. Машиностроителей, д. 1</t>
  </si>
  <si>
    <t>сл. Покрово-Казацкая, ул. Юбилейная, д. 3</t>
  </si>
  <si>
    <t>п. Сахарного Завода, ул. В.Космакова, д. 29</t>
  </si>
  <si>
    <t>п. свх Агроном, ул. Советская, д. 13</t>
  </si>
  <si>
    <t>п. Лев Толстой, ул. Привокзальная, д. 7</t>
  </si>
  <si>
    <t>Деревянные</t>
  </si>
  <si>
    <t>п. Лев Толстой, ул. Привокзальная, д. 31</t>
  </si>
  <si>
    <t>г. Липецк, ул. М.Светлова, д. 26</t>
  </si>
  <si>
    <t>г. Липецк, ул. Валентины Терешковой, д. 14</t>
  </si>
  <si>
    <t>г. Липецк, ул. Валентины Терешковой, д. 3/2</t>
  </si>
  <si>
    <t>г. Липецк, ул. Валентины Терешковой, д. 5/1</t>
  </si>
  <si>
    <t>г. Липецк, ул. Титова, д. 2/2</t>
  </si>
  <si>
    <t>г. Липецк, ул. Титова, д. 9/1</t>
  </si>
  <si>
    <t>г. Липецк, ул. Титова, д. 9/2</t>
  </si>
  <si>
    <t>г. Липецк, ул. Циолковского, д. 3/1</t>
  </si>
  <si>
    <t>г. Липецк, ул. Циолковского, д. 3/3</t>
  </si>
  <si>
    <t>г. Липецк, ул. Циолковского, д. 3/5</t>
  </si>
  <si>
    <t>г. Липецк, ул. Гагарина, д. 78</t>
  </si>
  <si>
    <t>г. Липецк, ул. Гагарина, д. 95/2</t>
  </si>
  <si>
    <t>г. Липецк, ул. Космонавтов, д. 36/2</t>
  </si>
  <si>
    <t>г. Липецк, ул. Космонавтов, д. 42/2</t>
  </si>
  <si>
    <t>г. Липецк, ул. Космонавтов, д. 44/1</t>
  </si>
  <si>
    <t>г. Липецк, ул. Космонавтов, д. 58/2</t>
  </si>
  <si>
    <t>г. Липецк, ул. Валентины Терешковой, д. 9/1</t>
  </si>
  <si>
    <t>г. Липецк, ул. Космонавтов, д. 13</t>
  </si>
  <si>
    <t>г. Липецк, ул. Космонавтов, д. 15</t>
  </si>
  <si>
    <t>г. Липецк, ул. Космонавтов, д. 52</t>
  </si>
  <si>
    <t>г. Липецк, ул. Валентины Терешковой, д. 4/2</t>
  </si>
  <si>
    <t>г. Липецк, ул. Валентины Терешковой, д. 6</t>
  </si>
  <si>
    <t>г. Липецк, ул. Титова, д. 11</t>
  </si>
  <si>
    <t>г. Липецк, ул. Циолковского, д. 10/1</t>
  </si>
  <si>
    <t>г. Липецк, ул. Циолковского, д. 10/2</t>
  </si>
  <si>
    <t>г. Липецк, пр-кт. Победы, д. 6</t>
  </si>
  <si>
    <t>г. Липецк, ул. Гагарина, д. 74Б</t>
  </si>
  <si>
    <t>г. Липецк, ул. Валентины Терешковой, д. 28/2</t>
  </si>
  <si>
    <t>г. Липецк, ул. Максима Горького, д. 12</t>
  </si>
  <si>
    <t>г. Липецк, ул. Депутатская, д. 94</t>
  </si>
  <si>
    <t>г. Липецк, ул. Космонавтов, д. 72</t>
  </si>
  <si>
    <t>г. Липецк, ул. Филипченко, д. 4/1</t>
  </si>
  <si>
    <t>г. Липецк, ул. Филипченко, д. 4/3</t>
  </si>
  <si>
    <t>г. Липецк, ул. Филипченко, д. 4/4</t>
  </si>
  <si>
    <t>г. Липецк, ул. Циолковского, д. 4/3</t>
  </si>
  <si>
    <t>г. Липецк, ул. Космонавтов, д. 23</t>
  </si>
  <si>
    <t>г. Липецк, ул. Космонавтов, д. 29/3</t>
  </si>
  <si>
    <t>г. Липецк, ул. Космонавтов, д. 39/4</t>
  </si>
  <si>
    <t>г. Липецк, ул. Советская, д. 33</t>
  </si>
  <si>
    <t>г. Липецк, ул. Филипченко, д. 10</t>
  </si>
  <si>
    <t>г. Липецк, ул. Филипченко, д. 10/2</t>
  </si>
  <si>
    <t>г. Липецк, ул. Филипченко, д. 9/2</t>
  </si>
  <si>
    <t>г. Липецк, ул. Космонавтов, д. 25/5</t>
  </si>
  <si>
    <t>г. Липецк, ул. Космонавтов, д. 43</t>
  </si>
  <si>
    <t>г. Липецк, ул. Космонавтов, д. 49/4</t>
  </si>
  <si>
    <t>г. Липецк, ул. Космонавтов, д. 49/5</t>
  </si>
  <si>
    <t>г. Липецк, ул. Пушкина, д. 4</t>
  </si>
  <si>
    <t>г. Липецк, ул. Филипченко, д. 13</t>
  </si>
  <si>
    <t>г. Липецк, ул. Филипченко, д. 15</t>
  </si>
  <si>
    <t>г. Липецк, мкр. 9-й, д. 24</t>
  </si>
  <si>
    <t>г. Липецк, ул. 8 Марта, д. 22/2</t>
  </si>
  <si>
    <t>г. Липецк, ул. Максима Горького, д. 11/2</t>
  </si>
  <si>
    <t>г. Липецк, ул. Советская, д. 30</t>
  </si>
  <si>
    <t>г. Липецк, пр-кт. Мира, д. 35</t>
  </si>
  <si>
    <t>г. Липецк, ул. Гайдара, д. 13</t>
  </si>
  <si>
    <t>г. Липецк, ул. Валентины Терешковой, д. 10/3</t>
  </si>
  <si>
    <t>г. Липецк, ул. Валентины Терешковой, д. 2</t>
  </si>
  <si>
    <t>г. Липецк, ул. Титова, д. 9/3</t>
  </si>
  <si>
    <t>г. Липецк, ул. Космонавтов, д. 46/1</t>
  </si>
  <si>
    <t>г. Липецк, ул. Космонавтов, д. 56/1</t>
  </si>
  <si>
    <t>г. Липецк, ул. Валентины Терешковой, д. 11/1</t>
  </si>
  <si>
    <t>г. Липецк, ул. Циолковского, д. 4</t>
  </si>
  <si>
    <t>г. Липецк, ул. Московская, д. 5</t>
  </si>
  <si>
    <t>г. Липецк, ул. Валентины Терешковой, д. 28/3</t>
  </si>
  <si>
    <t>г. Липецк, ул. Валентины Терешковой, д. 28/5</t>
  </si>
  <si>
    <t>г. Липецк, ул. Космонавтов, д. 25/1</t>
  </si>
  <si>
    <t>г. Липецк, ул. Космонавтов, д. 25/2</t>
  </si>
  <si>
    <t>г. Липецк, ул. Филипченко, д. 9/3</t>
  </si>
  <si>
    <t>г. Липецк, ул. Космонавтов, д. 25/4</t>
  </si>
  <si>
    <t>г. Липецк, ул. Космонавтов, д. 39/1</t>
  </si>
  <si>
    <t>г. Липецк, ул. Циолковского, д. 33</t>
  </si>
  <si>
    <t>г. Липецк, ул. Циолковского, д. 33/2</t>
  </si>
  <si>
    <t>г. Липецк, ул. 8 Марта, д. 18</t>
  </si>
  <si>
    <t>г. Липецк, ул. Валентины Терешковой, д. 34/1</t>
  </si>
  <si>
    <t>г. Липецк, ул. Валентины Терешковой, д. 34/3</t>
  </si>
  <si>
    <t>г. Липецк, ул. Ленина, д. 45</t>
  </si>
  <si>
    <t>г. Липецк, ул. Интернациональная, д. 20</t>
  </si>
  <si>
    <t>г. Липецк, ул. Им. Академика Вавилова, д. 117</t>
  </si>
  <si>
    <t>г. Липецк, ул. Ленина, д. 39</t>
  </si>
  <si>
    <t>г. Липецк, ул. 40 лет Октября, д. 13</t>
  </si>
  <si>
    <t>г. Липецк, ул. Интернациональная, д. 26</t>
  </si>
  <si>
    <t>г. Липецк, ул. Интернациональная, д. 65</t>
  </si>
  <si>
    <t>г. Липецк, ул. Ленина, д. 39А</t>
  </si>
  <si>
    <t>г. Липецк, ул. Студеновская, д. 18</t>
  </si>
  <si>
    <t>г. Липецк, ул. Киевская, д. 1</t>
  </si>
  <si>
    <t>г. Липецк, ул. Гоголя, д. 1</t>
  </si>
  <si>
    <t>г. Липецк, ул. Валентины Терешковой, д. 13А</t>
  </si>
  <si>
    <t>п. Дружба, д. 5</t>
  </si>
  <si>
    <t>г. Усмань, ул. Пролетарская, д. 6</t>
  </si>
  <si>
    <t>г. Усмань, ул. Школьная, д. 5</t>
  </si>
  <si>
    <t>г. Усмань, ул. Ф.Энгельса, д. 147</t>
  </si>
  <si>
    <t>г. Усмань, ул. Школьная, д. 11</t>
  </si>
  <si>
    <t>с. Завальное, ул. 50 лет Октября, д. 6</t>
  </si>
  <si>
    <t>г. Усмань, ул. Гоголя, д. 23</t>
  </si>
  <si>
    <t>с. Хлевное, ул. Зеленая, д. 6</t>
  </si>
  <si>
    <t>с. Хлевное, ул. Юбилейная, д. 4</t>
  </si>
  <si>
    <t>г. Чаплыгин, ул. Октябрьская, д. 54</t>
  </si>
  <si>
    <t>п. Рощинский, ул. Школьная, д. 1</t>
  </si>
  <si>
    <t>г. Чаплыгин, ул. Индустриальная, д. 17</t>
  </si>
  <si>
    <t>с. Троекурово, ул. Советская, д. 7</t>
  </si>
  <si>
    <t>Таблица 4</t>
  </si>
  <si>
    <t>Оценка технического состояния многоквартирного дома</t>
  </si>
  <si>
    <t xml:space="preserve">в отношении которых в 2025 году планируется проведение </t>
  </si>
  <si>
    <t xml:space="preserve">Адресный перечень и характеристика многоквартирных домов, в отношении которых в 2025 году планируется проведение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</si>
</sst>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₽_-;\-* #,##0.00_₽_-;_-* \-??_₽_-;_-@_-"/>
    <numFmt numFmtId="165" formatCode="###\ ###\ ###\ ##0"/>
  </numFmts>
  <fonts count="14" x14ac:knownFonts="1">
    <font>
      <sz val="11"/>
      <color theme="1"/>
      <name val="Calibri"/>
    </font>
    <font>
      <sz val="11"/>
      <name val="Calibri"/>
    </font>
    <font>
      <sz val="14"/>
      <color theme="1"/>
      <name val="Times New Roman"/>
    </font>
    <font>
      <sz val="10"/>
      <name val="Arial Cyr"/>
    </font>
    <font>
      <sz val="10"/>
      <name val="Arial"/>
    </font>
    <font>
      <sz val="10"/>
      <color theme="1"/>
      <name val="Times New Roman"/>
    </font>
    <font>
      <b/>
      <sz val="10"/>
      <color theme="1"/>
      <name val="Times New Roman"/>
    </font>
    <font>
      <sz val="20"/>
      <color theme="1"/>
      <name val="Times New Roman"/>
    </font>
    <font>
      <sz val="11"/>
      <color theme="1"/>
      <name val="Times New Roman"/>
    </font>
    <font>
      <sz val="13.5"/>
      <color theme="1"/>
      <name val="Times New Roman"/>
    </font>
    <font>
      <b/>
      <sz val="10"/>
      <name val="Times New Roman"/>
    </font>
    <font>
      <sz val="10"/>
      <name val="Times New Roman"/>
    </font>
    <font>
      <sz val="10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3" fillId="0" borderId="0"/>
    <xf numFmtId="0" fontId="13" fillId="0" borderId="0"/>
    <xf numFmtId="0" fontId="3" fillId="0" borderId="0"/>
    <xf numFmtId="0" fontId="4" fillId="0" borderId="0"/>
    <xf numFmtId="0" fontId="13" fillId="0" borderId="0"/>
    <xf numFmtId="164" fontId="13" fillId="0" borderId="0" applyBorder="0" applyProtection="0"/>
  </cellStyleXfs>
  <cellXfs count="125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4" fontId="5" fillId="0" borderId="0" xfId="8" applyNumberFormat="1" applyFont="1" applyBorder="1" applyAlignment="1" applyProtection="1">
      <alignment horizontal="center"/>
    </xf>
    <xf numFmtId="4" fontId="7" fillId="0" borderId="0" xfId="8" applyNumberFormat="1" applyFont="1" applyBorder="1" applyAlignment="1" applyProtection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" fontId="6" fillId="0" borderId="1" xfId="8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6" fillId="0" borderId="1" xfId="8" applyNumberFormat="1" applyFont="1" applyBorder="1" applyAlignment="1" applyProtection="1">
      <alignment horizontal="center" vertical="center" textRotation="90" wrapText="1"/>
    </xf>
    <xf numFmtId="4" fontId="10" fillId="0" borderId="1" xfId="8" applyNumberFormat="1" applyFont="1" applyBorder="1" applyAlignment="1" applyProtection="1">
      <alignment horizontal="center" vertical="center" textRotation="90" wrapText="1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vertical="center"/>
    </xf>
    <xf numFmtId="0" fontId="11" fillId="0" borderId="1" xfId="6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left" vertical="top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right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0" xfId="3" applyFont="1"/>
    <xf numFmtId="0" fontId="5" fillId="0" borderId="0" xfId="3" applyFont="1" applyAlignment="1">
      <alignment horizontal="center"/>
    </xf>
    <xf numFmtId="0" fontId="5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3" fontId="6" fillId="0" borderId="1" xfId="3" applyNumberFormat="1" applyFon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/>
    </xf>
    <xf numFmtId="0" fontId="5" fillId="0" borderId="0" xfId="3" applyFont="1" applyAlignment="1">
      <alignment vertical="center"/>
    </xf>
    <xf numFmtId="0" fontId="10" fillId="0" borderId="2" xfId="3" applyFont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/>
    </xf>
    <xf numFmtId="3" fontId="6" fillId="0" borderId="1" xfId="3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 wrapText="1"/>
    </xf>
    <xf numFmtId="165" fontId="10" fillId="0" borderId="1" xfId="3" applyNumberFormat="1" applyFont="1" applyBorder="1" applyAlignment="1">
      <alignment horizontal="left" vertical="center"/>
    </xf>
    <xf numFmtId="0" fontId="5" fillId="0" borderId="1" xfId="3" applyFont="1" applyBorder="1" applyAlignment="1">
      <alignment vertical="center"/>
    </xf>
    <xf numFmtId="0" fontId="5" fillId="0" borderId="1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2" fillId="0" borderId="0" xfId="3" applyFont="1"/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right"/>
    </xf>
    <xf numFmtId="0" fontId="6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2" fillId="0" borderId="1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5" fillId="0" borderId="4" xfId="3" applyFont="1" applyBorder="1" applyAlignment="1">
      <alignment horizontal="center" vertical="center"/>
    </xf>
    <xf numFmtId="0" fontId="5" fillId="0" borderId="4" xfId="3" applyFont="1" applyBorder="1" applyAlignment="1">
      <alignment vertical="center"/>
    </xf>
    <xf numFmtId="4" fontId="5" fillId="0" borderId="4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1" fontId="6" fillId="0" borderId="1" xfId="0" applyNumberFormat="1" applyFont="1" applyBorder="1" applyAlignment="1">
      <alignment horizontal="center" vertical="center" textRotation="90" wrapText="1"/>
    </xf>
    <xf numFmtId="4" fontId="6" fillId="0" borderId="1" xfId="0" applyNumberFormat="1" applyFont="1" applyBorder="1" applyAlignment="1">
      <alignment horizontal="center" vertical="center" textRotation="90" wrapText="1"/>
    </xf>
    <xf numFmtId="3" fontId="6" fillId="0" borderId="1" xfId="0" applyNumberFormat="1" applyFont="1" applyBorder="1" applyAlignment="1">
      <alignment horizontal="center" vertical="center" textRotation="90" wrapText="1"/>
    </xf>
    <xf numFmtId="4" fontId="6" fillId="0" borderId="1" xfId="8" applyNumberFormat="1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textRotation="90" wrapText="1"/>
    </xf>
    <xf numFmtId="4" fontId="6" fillId="0" borderId="1" xfId="8" applyNumberFormat="1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6" fillId="0" borderId="1" xfId="3" applyFont="1" applyBorder="1" applyAlignment="1">
      <alignment horizontal="center" vertical="center" textRotation="90" wrapText="1"/>
    </xf>
    <xf numFmtId="1" fontId="6" fillId="0" borderId="1" xfId="3" applyNumberFormat="1" applyFont="1" applyBorder="1" applyAlignment="1">
      <alignment horizontal="center" vertical="center" textRotation="90" wrapText="1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>
      <alignment horizontal="center" wrapText="1"/>
    </xf>
    <xf numFmtId="0" fontId="5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textRotation="90" wrapText="1"/>
    </xf>
    <xf numFmtId="3" fontId="6" fillId="0" borderId="1" xfId="3" applyNumberFormat="1" applyFont="1" applyBorder="1" applyAlignment="1">
      <alignment horizontal="center" vertical="center" textRotation="90" wrapText="1"/>
    </xf>
    <xf numFmtId="14" fontId="6" fillId="0" borderId="1" xfId="3" applyNumberFormat="1" applyFont="1" applyBorder="1" applyAlignment="1">
      <alignment horizontal="center" vertical="center" textRotation="90" wrapText="1"/>
    </xf>
    <xf numFmtId="0" fontId="2" fillId="0" borderId="0" xfId="3" applyFont="1" applyBorder="1" applyAlignment="1">
      <alignment horizontal="center" vertical="center" wrapText="1"/>
    </xf>
  </cellXfs>
  <cellStyles count="9">
    <cellStyle name="TableStyleLight1" xfId="1" xr:uid="{00000000-0005-0000-0000-000006000000}"/>
    <cellStyle name="Обычный" xfId="0" builtinId="0"/>
    <cellStyle name="Обычный 2" xfId="2" xr:uid="{00000000-0005-0000-0000-000007000000}"/>
    <cellStyle name="Обычный 2 2" xfId="3" xr:uid="{00000000-0005-0000-0000-000008000000}"/>
    <cellStyle name="Обычный 2 2 2" xfId="4" xr:uid="{00000000-0005-0000-0000-000009000000}"/>
    <cellStyle name="Обычный 3" xfId="5" xr:uid="{00000000-0005-0000-0000-00000A000000}"/>
    <cellStyle name="Обычный 4" xfId="6" xr:uid="{00000000-0005-0000-0000-00000B000000}"/>
    <cellStyle name="Обычный 5" xfId="7" xr:uid="{00000000-0005-0000-0000-00000C000000}"/>
    <cellStyle name="Финансовый 2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3"/>
  <sheetViews>
    <sheetView zoomScale="90" zoomScaleNormal="90" zoomScalePageLayoutView="80" workbookViewId="0">
      <selection activeCell="J14" sqref="J14"/>
    </sheetView>
  </sheetViews>
  <sheetFormatPr defaultColWidth="9.140625" defaultRowHeight="15" x14ac:dyDescent="0.25"/>
  <cols>
    <col min="1" max="1" width="8" style="1" customWidth="1"/>
    <col min="2" max="2" width="48.5703125" style="1" customWidth="1"/>
    <col min="3" max="3" width="8.7109375" style="2" customWidth="1"/>
    <col min="4" max="4" width="8.42578125" style="2" customWidth="1"/>
    <col min="5" max="5" width="18.28515625" style="2" customWidth="1"/>
    <col min="6" max="7" width="6.42578125" style="2" customWidth="1"/>
    <col min="8" max="8" width="13.140625" style="3" customWidth="1"/>
    <col min="9" max="9" width="12.5703125" style="3" customWidth="1"/>
    <col min="10" max="10" width="14.7109375" style="4" customWidth="1"/>
    <col min="11" max="11" width="21.7109375" style="3" customWidth="1"/>
    <col min="12" max="12" width="12.140625" style="3" customWidth="1"/>
    <col min="13" max="13" width="20.85546875" style="3" customWidth="1"/>
    <col min="14" max="14" width="15.7109375" style="3" customWidth="1"/>
    <col min="15" max="15" width="18.5703125" style="3" customWidth="1"/>
    <col min="16" max="16" width="11" style="3" customWidth="1"/>
    <col min="17" max="17" width="12" style="3" customWidth="1"/>
    <col min="18" max="18" width="9.140625" style="2"/>
  </cols>
  <sheetData>
    <row r="1" spans="1:18" s="5" customFormat="1" ht="18.600000000000001" customHeight="1" x14ac:dyDescent="0.4">
      <c r="A1" s="1"/>
      <c r="B1" s="6"/>
      <c r="C1" s="7"/>
      <c r="D1" s="8"/>
      <c r="E1" s="9"/>
      <c r="F1" s="10"/>
      <c r="G1" s="11"/>
      <c r="H1" s="11"/>
      <c r="I1" s="12"/>
      <c r="J1" s="13"/>
      <c r="K1" s="13"/>
      <c r="L1" s="14"/>
      <c r="M1" s="14"/>
      <c r="N1" s="15"/>
      <c r="O1" s="15"/>
      <c r="P1" s="15"/>
      <c r="Q1" s="16"/>
      <c r="R1" s="17"/>
    </row>
    <row r="2" spans="1:18" s="5" customFormat="1" ht="26.25" x14ac:dyDescent="0.4">
      <c r="A2" s="1"/>
      <c r="B2" s="6"/>
      <c r="C2" s="7"/>
      <c r="D2" s="8"/>
      <c r="E2" s="9"/>
      <c r="F2" s="10"/>
      <c r="G2" s="11"/>
      <c r="H2" s="11"/>
      <c r="I2" s="12"/>
      <c r="J2" s="13"/>
      <c r="K2" s="13"/>
      <c r="L2" s="14"/>
      <c r="M2" s="14"/>
      <c r="N2" s="14"/>
      <c r="O2" s="14"/>
      <c r="P2" s="18"/>
      <c r="Q2" s="19"/>
      <c r="R2" s="19"/>
    </row>
    <row r="3" spans="1:18" s="5" customFormat="1" ht="25.9" customHeight="1" x14ac:dyDescent="0.4">
      <c r="A3" s="1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s="5" customFormat="1" ht="25.9" customHeight="1" x14ac:dyDescent="0.4">
      <c r="A4" s="1"/>
      <c r="B4" s="98" t="s">
        <v>722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18" s="5" customFormat="1" ht="22.5" customHeight="1" x14ac:dyDescent="0.4">
      <c r="A5" s="1"/>
      <c r="B5" s="98" t="s">
        <v>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18" s="5" customFormat="1" ht="24.75" customHeight="1" x14ac:dyDescent="0.4">
      <c r="A6" s="1"/>
      <c r="B6" s="1"/>
      <c r="C6" s="2"/>
      <c r="D6" s="2"/>
      <c r="E6" s="2"/>
      <c r="F6" s="2"/>
      <c r="G6" s="2"/>
      <c r="H6" s="3"/>
      <c r="I6" s="3"/>
      <c r="J6" s="4"/>
      <c r="K6" s="3"/>
      <c r="L6" s="3"/>
      <c r="M6" s="3"/>
      <c r="N6" s="3"/>
      <c r="O6" s="3"/>
      <c r="P6" s="3"/>
      <c r="Q6" s="99" t="s">
        <v>2</v>
      </c>
      <c r="R6" s="99"/>
    </row>
    <row r="7" spans="1:18" s="22" customFormat="1" ht="12.75" customHeight="1" x14ac:dyDescent="0.25">
      <c r="A7" s="100" t="s">
        <v>3</v>
      </c>
      <c r="B7" s="101" t="s">
        <v>4</v>
      </c>
      <c r="C7" s="102" t="s">
        <v>5</v>
      </c>
      <c r="D7" s="102"/>
      <c r="E7" s="103" t="s">
        <v>6</v>
      </c>
      <c r="F7" s="104" t="s">
        <v>7</v>
      </c>
      <c r="G7" s="104" t="s">
        <v>8</v>
      </c>
      <c r="H7" s="105" t="s">
        <v>9</v>
      </c>
      <c r="I7" s="105" t="s">
        <v>10</v>
      </c>
      <c r="J7" s="106" t="s">
        <v>11</v>
      </c>
      <c r="K7" s="107" t="s">
        <v>12</v>
      </c>
      <c r="L7" s="107"/>
      <c r="M7" s="107"/>
      <c r="N7" s="107"/>
      <c r="O7" s="107"/>
      <c r="P7" s="105" t="s">
        <v>13</v>
      </c>
      <c r="Q7" s="105" t="s">
        <v>14</v>
      </c>
      <c r="R7" s="108" t="s">
        <v>15</v>
      </c>
    </row>
    <row r="8" spans="1:18" s="22" customFormat="1" ht="12.75" customHeight="1" x14ac:dyDescent="0.25">
      <c r="A8" s="100"/>
      <c r="B8" s="101"/>
      <c r="C8" s="103" t="s">
        <v>16</v>
      </c>
      <c r="D8" s="104" t="s">
        <v>17</v>
      </c>
      <c r="E8" s="103"/>
      <c r="F8" s="104"/>
      <c r="G8" s="104"/>
      <c r="H8" s="105"/>
      <c r="I8" s="105"/>
      <c r="J8" s="106"/>
      <c r="K8" s="109" t="s">
        <v>18</v>
      </c>
      <c r="L8" s="107" t="s">
        <v>19</v>
      </c>
      <c r="M8" s="107"/>
      <c r="N8" s="107"/>
      <c r="O8" s="107"/>
      <c r="P8" s="105"/>
      <c r="Q8" s="105"/>
      <c r="R8" s="108"/>
    </row>
    <row r="9" spans="1:18" s="22" customFormat="1" ht="135" customHeight="1" x14ac:dyDescent="0.25">
      <c r="A9" s="100"/>
      <c r="B9" s="101"/>
      <c r="C9" s="103"/>
      <c r="D9" s="104"/>
      <c r="E9" s="103"/>
      <c r="F9" s="104"/>
      <c r="G9" s="104"/>
      <c r="H9" s="105"/>
      <c r="I9" s="105"/>
      <c r="J9" s="106"/>
      <c r="K9" s="109"/>
      <c r="L9" s="23" t="s">
        <v>20</v>
      </c>
      <c r="M9" s="24" t="s">
        <v>21</v>
      </c>
      <c r="N9" s="23" t="s">
        <v>22</v>
      </c>
      <c r="O9" s="23" t="s">
        <v>23</v>
      </c>
      <c r="P9" s="105"/>
      <c r="Q9" s="105"/>
      <c r="R9" s="108"/>
    </row>
    <row r="10" spans="1:18" s="22" customFormat="1" ht="12.75" customHeight="1" x14ac:dyDescent="0.25">
      <c r="A10" s="100"/>
      <c r="B10" s="101"/>
      <c r="C10" s="103"/>
      <c r="D10" s="104"/>
      <c r="E10" s="103"/>
      <c r="F10" s="104"/>
      <c r="G10" s="104"/>
      <c r="H10" s="25" t="s">
        <v>24</v>
      </c>
      <c r="I10" s="25" t="s">
        <v>24</v>
      </c>
      <c r="J10" s="26" t="s">
        <v>25</v>
      </c>
      <c r="K10" s="21" t="s">
        <v>26</v>
      </c>
      <c r="L10" s="21" t="s">
        <v>26</v>
      </c>
      <c r="M10" s="21" t="s">
        <v>26</v>
      </c>
      <c r="N10" s="21" t="s">
        <v>26</v>
      </c>
      <c r="O10" s="21" t="s">
        <v>26</v>
      </c>
      <c r="P10" s="25" t="s">
        <v>27</v>
      </c>
      <c r="Q10" s="25" t="s">
        <v>27</v>
      </c>
      <c r="R10" s="108"/>
    </row>
    <row r="11" spans="1:18" s="31" customFormat="1" ht="12.75" x14ac:dyDescent="0.2">
      <c r="A11" s="27">
        <v>1</v>
      </c>
      <c r="B11" s="28">
        <v>2</v>
      </c>
      <c r="C11" s="29">
        <v>3</v>
      </c>
      <c r="D11" s="30">
        <v>4</v>
      </c>
      <c r="E11" s="29">
        <v>5</v>
      </c>
      <c r="F11" s="30">
        <v>6</v>
      </c>
      <c r="G11" s="29">
        <v>7</v>
      </c>
      <c r="H11" s="30">
        <v>8</v>
      </c>
      <c r="I11" s="29">
        <v>9</v>
      </c>
      <c r="J11" s="26">
        <v>10</v>
      </c>
      <c r="K11" s="29">
        <v>11</v>
      </c>
      <c r="L11" s="30">
        <v>12</v>
      </c>
      <c r="M11" s="29">
        <v>13</v>
      </c>
      <c r="N11" s="30">
        <v>14</v>
      </c>
      <c r="O11" s="29">
        <v>15</v>
      </c>
      <c r="P11" s="30">
        <v>16</v>
      </c>
      <c r="Q11" s="29">
        <v>17</v>
      </c>
      <c r="R11" s="30">
        <v>18</v>
      </c>
    </row>
    <row r="12" spans="1:18" ht="24.95" customHeight="1" x14ac:dyDescent="0.25">
      <c r="A12" s="34" t="s">
        <v>192</v>
      </c>
      <c r="B12" s="44"/>
      <c r="C12" s="32" t="s">
        <v>28</v>
      </c>
      <c r="D12" s="32" t="s">
        <v>28</v>
      </c>
      <c r="E12" s="32" t="s">
        <v>28</v>
      </c>
      <c r="F12" s="32" t="s">
        <v>28</v>
      </c>
      <c r="G12" s="32" t="s">
        <v>28</v>
      </c>
      <c r="H12" s="33">
        <f t="shared" ref="H12:O12" si="0">H13+H25+H32+H40+H43+H46+H64+H66+H69+H72+H76+H92+H95+H371+H373+H375+H377+H393</f>
        <v>2052639.5299999993</v>
      </c>
      <c r="I12" s="33">
        <f t="shared" si="0"/>
        <v>1656419.0799000005</v>
      </c>
      <c r="J12" s="35">
        <f t="shared" si="0"/>
        <v>95404</v>
      </c>
      <c r="K12" s="33">
        <f t="shared" si="0"/>
        <v>5657444366.9499989</v>
      </c>
      <c r="L12" s="33">
        <f t="shared" si="0"/>
        <v>0</v>
      </c>
      <c r="M12" s="33">
        <f t="shared" si="0"/>
        <v>1479575582.72</v>
      </c>
      <c r="N12" s="33">
        <f t="shared" si="0"/>
        <v>0</v>
      </c>
      <c r="O12" s="33">
        <f t="shared" si="0"/>
        <v>4177868784.2299976</v>
      </c>
      <c r="P12" s="33">
        <f t="shared" ref="P12:P75" si="1">K12/I12</f>
        <v>3415.4667955717728</v>
      </c>
      <c r="Q12" s="33">
        <f>MAX(Q13:Q393)</f>
        <v>177676.76</v>
      </c>
      <c r="R12" s="32" t="s">
        <v>28</v>
      </c>
    </row>
    <row r="13" spans="1:18" ht="24.95" customHeight="1" x14ac:dyDescent="0.25">
      <c r="A13" s="41" t="s">
        <v>30</v>
      </c>
      <c r="B13" s="44"/>
      <c r="C13" s="32" t="s">
        <v>28</v>
      </c>
      <c r="D13" s="32" t="s">
        <v>28</v>
      </c>
      <c r="E13" s="32" t="s">
        <v>28</v>
      </c>
      <c r="F13" s="32" t="s">
        <v>28</v>
      </c>
      <c r="G13" s="32" t="s">
        <v>28</v>
      </c>
      <c r="H13" s="33">
        <f t="shared" ref="H13:O13" si="2">SUM(H14:H24)</f>
        <v>33119.379999999997</v>
      </c>
      <c r="I13" s="33">
        <f t="shared" si="2"/>
        <v>26318.180000000004</v>
      </c>
      <c r="J13" s="35">
        <f t="shared" si="2"/>
        <v>1352</v>
      </c>
      <c r="K13" s="33">
        <f t="shared" si="2"/>
        <v>106269062.19</v>
      </c>
      <c r="L13" s="33">
        <f t="shared" si="2"/>
        <v>0</v>
      </c>
      <c r="M13" s="33">
        <f t="shared" si="2"/>
        <v>24514432.550000001</v>
      </c>
      <c r="N13" s="33">
        <f t="shared" si="2"/>
        <v>0</v>
      </c>
      <c r="O13" s="33">
        <f t="shared" si="2"/>
        <v>81754629.640000015</v>
      </c>
      <c r="P13" s="33">
        <f t="shared" si="1"/>
        <v>4037.8575642388637</v>
      </c>
      <c r="Q13" s="33">
        <f>MAX(Q14:Q24)</f>
        <v>25934.81</v>
      </c>
      <c r="R13" s="32" t="s">
        <v>28</v>
      </c>
    </row>
    <row r="14" spans="1:18" ht="24.95" customHeight="1" x14ac:dyDescent="0.25">
      <c r="A14" s="47">
        <v>1</v>
      </c>
      <c r="B14" s="44" t="s">
        <v>193</v>
      </c>
      <c r="C14" s="37">
        <v>1980</v>
      </c>
      <c r="D14" s="37"/>
      <c r="E14" s="20" t="s">
        <v>32</v>
      </c>
      <c r="F14" s="37">
        <v>5</v>
      </c>
      <c r="G14" s="37">
        <v>4</v>
      </c>
      <c r="H14" s="38">
        <v>5710.9</v>
      </c>
      <c r="I14" s="38">
        <v>4106.41</v>
      </c>
      <c r="J14" s="39">
        <v>224</v>
      </c>
      <c r="K14" s="38">
        <f>'прил 2'!C12</f>
        <v>929110</v>
      </c>
      <c r="L14" s="38">
        <f t="shared" ref="L14:L24" si="3">SUM(L15:L24)</f>
        <v>0</v>
      </c>
      <c r="M14" s="38">
        <v>0</v>
      </c>
      <c r="N14" s="38">
        <v>0</v>
      </c>
      <c r="O14" s="38">
        <f t="shared" ref="O14:O24" si="4">K14-L14-M14-N14</f>
        <v>929110</v>
      </c>
      <c r="P14" s="38">
        <f t="shared" si="1"/>
        <v>226.25845933552665</v>
      </c>
      <c r="Q14" s="38">
        <v>643</v>
      </c>
      <c r="R14" s="40" t="s">
        <v>194</v>
      </c>
    </row>
    <row r="15" spans="1:18" ht="24.95" customHeight="1" x14ac:dyDescent="0.25">
      <c r="A15" s="47">
        <v>2</v>
      </c>
      <c r="B15" s="44" t="s">
        <v>99</v>
      </c>
      <c r="C15" s="37">
        <v>1984</v>
      </c>
      <c r="D15" s="37"/>
      <c r="E15" s="20" t="s">
        <v>32</v>
      </c>
      <c r="F15" s="37">
        <v>5</v>
      </c>
      <c r="G15" s="37">
        <v>4</v>
      </c>
      <c r="H15" s="38">
        <v>4760.1000000000004</v>
      </c>
      <c r="I15" s="38">
        <v>4188.32</v>
      </c>
      <c r="J15" s="39">
        <v>230</v>
      </c>
      <c r="K15" s="38">
        <f>'прил 2'!C13</f>
        <v>41417036.82</v>
      </c>
      <c r="L15" s="38">
        <f t="shared" si="3"/>
        <v>0</v>
      </c>
      <c r="M15" s="38">
        <v>20539616.460000001</v>
      </c>
      <c r="N15" s="38">
        <v>0</v>
      </c>
      <c r="O15" s="38">
        <f t="shared" si="4"/>
        <v>20877420.359999999</v>
      </c>
      <c r="P15" s="38">
        <f t="shared" si="1"/>
        <v>9888.6992445658416</v>
      </c>
      <c r="Q15" s="38">
        <v>23635.26</v>
      </c>
      <c r="R15" s="40" t="s">
        <v>194</v>
      </c>
    </row>
    <row r="16" spans="1:18" ht="24.95" customHeight="1" x14ac:dyDescent="0.25">
      <c r="A16" s="47">
        <v>3</v>
      </c>
      <c r="B16" s="44" t="s">
        <v>195</v>
      </c>
      <c r="C16" s="37">
        <v>1977</v>
      </c>
      <c r="D16" s="37"/>
      <c r="E16" s="20" t="s">
        <v>32</v>
      </c>
      <c r="F16" s="37">
        <v>5</v>
      </c>
      <c r="G16" s="37">
        <v>4</v>
      </c>
      <c r="H16" s="38">
        <v>3538.3</v>
      </c>
      <c r="I16" s="38">
        <v>2649.7</v>
      </c>
      <c r="J16" s="39">
        <v>138</v>
      </c>
      <c r="K16" s="38">
        <f>'прил 2'!C14</f>
        <v>13633178</v>
      </c>
      <c r="L16" s="38">
        <f t="shared" si="3"/>
        <v>0</v>
      </c>
      <c r="M16" s="38">
        <v>0</v>
      </c>
      <c r="N16" s="38">
        <v>0</v>
      </c>
      <c r="O16" s="38">
        <f t="shared" si="4"/>
        <v>13633178</v>
      </c>
      <c r="P16" s="38">
        <f t="shared" si="1"/>
        <v>5145.1779446729824</v>
      </c>
      <c r="Q16" s="38">
        <v>5958</v>
      </c>
      <c r="R16" s="40" t="s">
        <v>194</v>
      </c>
    </row>
    <row r="17" spans="1:18" ht="24.95" customHeight="1" x14ac:dyDescent="0.25">
      <c r="A17" s="47">
        <v>4</v>
      </c>
      <c r="B17" s="44" t="s">
        <v>196</v>
      </c>
      <c r="C17" s="37">
        <v>1982</v>
      </c>
      <c r="D17" s="37"/>
      <c r="E17" s="20" t="s">
        <v>32</v>
      </c>
      <c r="F17" s="37">
        <v>5</v>
      </c>
      <c r="G17" s="37">
        <v>4</v>
      </c>
      <c r="H17" s="38">
        <v>5706.5</v>
      </c>
      <c r="I17" s="38">
        <v>4256.91</v>
      </c>
      <c r="J17" s="39">
        <v>228</v>
      </c>
      <c r="K17" s="38">
        <f>'прил 2'!C15</f>
        <v>120000</v>
      </c>
      <c r="L17" s="38">
        <f t="shared" si="3"/>
        <v>0</v>
      </c>
      <c r="M17" s="38">
        <v>0</v>
      </c>
      <c r="N17" s="38">
        <v>0</v>
      </c>
      <c r="O17" s="38">
        <f t="shared" si="4"/>
        <v>120000</v>
      </c>
      <c r="P17" s="38">
        <f t="shared" si="1"/>
        <v>28.189461369866876</v>
      </c>
      <c r="Q17" s="38">
        <v>643</v>
      </c>
      <c r="R17" s="40" t="s">
        <v>194</v>
      </c>
    </row>
    <row r="18" spans="1:18" ht="24.95" customHeight="1" x14ac:dyDescent="0.25">
      <c r="A18" s="47">
        <v>5</v>
      </c>
      <c r="B18" s="44" t="s">
        <v>33</v>
      </c>
      <c r="C18" s="37">
        <v>1975</v>
      </c>
      <c r="D18" s="37"/>
      <c r="E18" s="20" t="s">
        <v>29</v>
      </c>
      <c r="F18" s="37">
        <v>5</v>
      </c>
      <c r="G18" s="37">
        <v>4</v>
      </c>
      <c r="H18" s="38">
        <v>3662.7</v>
      </c>
      <c r="I18" s="38">
        <v>3307.64</v>
      </c>
      <c r="J18" s="39">
        <v>119</v>
      </c>
      <c r="K18" s="38">
        <f>'прил 2'!C16</f>
        <v>10855096.609999999</v>
      </c>
      <c r="L18" s="38">
        <f t="shared" si="3"/>
        <v>0</v>
      </c>
      <c r="M18" s="38">
        <v>0</v>
      </c>
      <c r="N18" s="38">
        <v>0</v>
      </c>
      <c r="O18" s="38">
        <f t="shared" si="4"/>
        <v>10855096.609999999</v>
      </c>
      <c r="P18" s="38">
        <f t="shared" si="1"/>
        <v>3281.8252923534606</v>
      </c>
      <c r="Q18" s="38">
        <v>7462.26</v>
      </c>
      <c r="R18" s="40" t="s">
        <v>194</v>
      </c>
    </row>
    <row r="19" spans="1:18" ht="24.95" customHeight="1" x14ac:dyDescent="0.25">
      <c r="A19" s="47">
        <v>6</v>
      </c>
      <c r="B19" s="44" t="s">
        <v>197</v>
      </c>
      <c r="C19" s="37">
        <v>1985</v>
      </c>
      <c r="D19" s="37"/>
      <c r="E19" s="20" t="s">
        <v>29</v>
      </c>
      <c r="F19" s="37">
        <v>2</v>
      </c>
      <c r="G19" s="37">
        <v>1</v>
      </c>
      <c r="H19" s="38">
        <v>497.09</v>
      </c>
      <c r="I19" s="38">
        <v>451.9</v>
      </c>
      <c r="J19" s="39">
        <v>27</v>
      </c>
      <c r="K19" s="38">
        <f>'прил 2'!C17</f>
        <v>3878881.9</v>
      </c>
      <c r="L19" s="38">
        <f t="shared" si="3"/>
        <v>0</v>
      </c>
      <c r="M19" s="38">
        <v>0</v>
      </c>
      <c r="N19" s="38">
        <v>0</v>
      </c>
      <c r="O19" s="38">
        <f t="shared" si="4"/>
        <v>3878881.9</v>
      </c>
      <c r="P19" s="38">
        <f t="shared" si="1"/>
        <v>8583.4961274618272</v>
      </c>
      <c r="Q19" s="38">
        <v>10570.19</v>
      </c>
      <c r="R19" s="40" t="s">
        <v>194</v>
      </c>
    </row>
    <row r="20" spans="1:18" ht="24.95" customHeight="1" x14ac:dyDescent="0.25">
      <c r="A20" s="47">
        <v>7</v>
      </c>
      <c r="B20" s="44" t="s">
        <v>198</v>
      </c>
      <c r="C20" s="37">
        <v>1989</v>
      </c>
      <c r="D20" s="37"/>
      <c r="E20" s="20" t="s">
        <v>29</v>
      </c>
      <c r="F20" s="37">
        <v>3</v>
      </c>
      <c r="G20" s="37">
        <v>2</v>
      </c>
      <c r="H20" s="38">
        <v>1938.5</v>
      </c>
      <c r="I20" s="38">
        <v>1204.01</v>
      </c>
      <c r="J20" s="39">
        <v>72</v>
      </c>
      <c r="K20" s="38">
        <f>'прил 2'!C18</f>
        <v>120000</v>
      </c>
      <c r="L20" s="38">
        <f t="shared" si="3"/>
        <v>0</v>
      </c>
      <c r="M20" s="38">
        <v>0</v>
      </c>
      <c r="N20" s="38">
        <v>0</v>
      </c>
      <c r="O20" s="38">
        <f t="shared" si="4"/>
        <v>120000</v>
      </c>
      <c r="P20" s="38">
        <f t="shared" si="1"/>
        <v>99.666946287821531</v>
      </c>
      <c r="Q20" s="38">
        <v>1142</v>
      </c>
      <c r="R20" s="40" t="s">
        <v>194</v>
      </c>
    </row>
    <row r="21" spans="1:18" ht="24.95" customHeight="1" x14ac:dyDescent="0.25">
      <c r="A21" s="47">
        <v>8</v>
      </c>
      <c r="B21" s="44" t="s">
        <v>98</v>
      </c>
      <c r="C21" s="37">
        <v>1964</v>
      </c>
      <c r="D21" s="37"/>
      <c r="E21" s="20" t="s">
        <v>29</v>
      </c>
      <c r="F21" s="37">
        <v>4</v>
      </c>
      <c r="G21" s="37">
        <v>4</v>
      </c>
      <c r="H21" s="38">
        <v>3291.8</v>
      </c>
      <c r="I21" s="38">
        <v>2466.79</v>
      </c>
      <c r="J21" s="39">
        <v>79</v>
      </c>
      <c r="K21" s="38">
        <f>'прил 2'!C19</f>
        <v>11428331.060000001</v>
      </c>
      <c r="L21" s="38">
        <f t="shared" si="3"/>
        <v>0</v>
      </c>
      <c r="M21" s="38">
        <v>0</v>
      </c>
      <c r="N21" s="38">
        <v>0</v>
      </c>
      <c r="O21" s="38">
        <f t="shared" si="4"/>
        <v>11428331.060000001</v>
      </c>
      <c r="P21" s="38">
        <f t="shared" si="1"/>
        <v>4632.8755427093511</v>
      </c>
      <c r="Q21" s="38">
        <v>8079.24</v>
      </c>
      <c r="R21" s="40" t="s">
        <v>194</v>
      </c>
    </row>
    <row r="22" spans="1:18" ht="24.95" customHeight="1" x14ac:dyDescent="0.25">
      <c r="A22" s="47">
        <v>9</v>
      </c>
      <c r="B22" s="43" t="s">
        <v>31</v>
      </c>
      <c r="C22" s="37">
        <v>1960</v>
      </c>
      <c r="D22" s="37">
        <v>2019</v>
      </c>
      <c r="E22" s="20" t="s">
        <v>29</v>
      </c>
      <c r="F22" s="37">
        <v>3</v>
      </c>
      <c r="G22" s="37">
        <v>3</v>
      </c>
      <c r="H22" s="38">
        <v>1658.05</v>
      </c>
      <c r="I22" s="38">
        <v>1510.4</v>
      </c>
      <c r="J22" s="39">
        <v>58</v>
      </c>
      <c r="K22" s="38">
        <f>'прил 2'!C20</f>
        <v>7136335</v>
      </c>
      <c r="L22" s="38">
        <f t="shared" si="3"/>
        <v>0</v>
      </c>
      <c r="M22" s="38">
        <v>3974816.09</v>
      </c>
      <c r="N22" s="38">
        <v>0</v>
      </c>
      <c r="O22" s="38">
        <f t="shared" si="4"/>
        <v>3161518.91</v>
      </c>
      <c r="P22" s="38">
        <f t="shared" si="1"/>
        <v>4724.7980667372876</v>
      </c>
      <c r="Q22" s="38">
        <v>13059.19</v>
      </c>
      <c r="R22" s="40" t="s">
        <v>194</v>
      </c>
    </row>
    <row r="23" spans="1:18" ht="24.95" customHeight="1" x14ac:dyDescent="0.25">
      <c r="A23" s="47">
        <v>10</v>
      </c>
      <c r="B23" s="43" t="s">
        <v>199</v>
      </c>
      <c r="C23" s="37">
        <v>1961</v>
      </c>
      <c r="D23" s="37"/>
      <c r="E23" s="20" t="s">
        <v>29</v>
      </c>
      <c r="F23" s="37">
        <v>3</v>
      </c>
      <c r="G23" s="37">
        <v>3</v>
      </c>
      <c r="H23" s="38">
        <v>1644.4</v>
      </c>
      <c r="I23" s="38">
        <v>1530.2</v>
      </c>
      <c r="J23" s="39">
        <v>146</v>
      </c>
      <c r="K23" s="38">
        <f>'прил 2'!C21</f>
        <v>14284478.210000001</v>
      </c>
      <c r="L23" s="38">
        <f t="shared" si="3"/>
        <v>0</v>
      </c>
      <c r="M23" s="38">
        <v>0</v>
      </c>
      <c r="N23" s="38">
        <v>0</v>
      </c>
      <c r="O23" s="38">
        <f t="shared" si="4"/>
        <v>14284478.210000001</v>
      </c>
      <c r="P23" s="38">
        <f t="shared" si="1"/>
        <v>9335.0400013070193</v>
      </c>
      <c r="Q23" s="38">
        <v>25934.81</v>
      </c>
      <c r="R23" s="40" t="s">
        <v>194</v>
      </c>
    </row>
    <row r="24" spans="1:18" ht="24.95" customHeight="1" x14ac:dyDescent="0.25">
      <c r="A24" s="47">
        <v>11</v>
      </c>
      <c r="B24" s="43" t="s">
        <v>200</v>
      </c>
      <c r="C24" s="37">
        <v>1960</v>
      </c>
      <c r="D24" s="37"/>
      <c r="E24" s="20" t="s">
        <v>29</v>
      </c>
      <c r="F24" s="37">
        <v>2</v>
      </c>
      <c r="G24" s="37">
        <v>2</v>
      </c>
      <c r="H24" s="38">
        <v>711.04</v>
      </c>
      <c r="I24" s="38">
        <v>645.9</v>
      </c>
      <c r="J24" s="39">
        <v>31</v>
      </c>
      <c r="K24" s="38">
        <f>'прил 2'!C22</f>
        <v>2466614.5900000003</v>
      </c>
      <c r="L24" s="38">
        <f t="shared" si="3"/>
        <v>0</v>
      </c>
      <c r="M24" s="38">
        <v>0</v>
      </c>
      <c r="N24" s="38">
        <v>0</v>
      </c>
      <c r="O24" s="38">
        <f t="shared" si="4"/>
        <v>2466614.5900000003</v>
      </c>
      <c r="P24" s="38">
        <f t="shared" si="1"/>
        <v>3818.8799969035463</v>
      </c>
      <c r="Q24" s="38">
        <v>10083.81</v>
      </c>
      <c r="R24" s="40" t="s">
        <v>194</v>
      </c>
    </row>
    <row r="25" spans="1:18" ht="24.95" customHeight="1" x14ac:dyDescent="0.25">
      <c r="A25" s="36" t="s">
        <v>34</v>
      </c>
      <c r="B25" s="43"/>
      <c r="C25" s="32" t="s">
        <v>28</v>
      </c>
      <c r="D25" s="32" t="s">
        <v>28</v>
      </c>
      <c r="E25" s="32" t="s">
        <v>28</v>
      </c>
      <c r="F25" s="32" t="s">
        <v>28</v>
      </c>
      <c r="G25" s="32" t="s">
        <v>28</v>
      </c>
      <c r="H25" s="33">
        <f t="shared" ref="H25:O25" si="5">SUM(H26:H31)</f>
        <v>10278.799999999999</v>
      </c>
      <c r="I25" s="33">
        <f t="shared" si="5"/>
        <v>7115.6299999999992</v>
      </c>
      <c r="J25" s="35">
        <f t="shared" si="5"/>
        <v>456</v>
      </c>
      <c r="K25" s="33">
        <f t="shared" si="5"/>
        <v>61691040.170000002</v>
      </c>
      <c r="L25" s="33">
        <f t="shared" si="5"/>
        <v>0</v>
      </c>
      <c r="M25" s="33">
        <f t="shared" si="5"/>
        <v>0</v>
      </c>
      <c r="N25" s="33">
        <f t="shared" si="5"/>
        <v>0</v>
      </c>
      <c r="O25" s="33">
        <f t="shared" si="5"/>
        <v>61691040.170000002</v>
      </c>
      <c r="P25" s="33">
        <f t="shared" si="1"/>
        <v>8669.7931412959933</v>
      </c>
      <c r="Q25" s="33">
        <f>MAX(Q26:Q31)</f>
        <v>54178.81</v>
      </c>
      <c r="R25" s="32" t="s">
        <v>28</v>
      </c>
    </row>
    <row r="26" spans="1:18" ht="24.95" customHeight="1" x14ac:dyDescent="0.25">
      <c r="A26" s="47">
        <v>12</v>
      </c>
      <c r="B26" s="44" t="s">
        <v>201</v>
      </c>
      <c r="C26" s="37">
        <v>2000</v>
      </c>
      <c r="D26" s="37"/>
      <c r="E26" s="20" t="s">
        <v>29</v>
      </c>
      <c r="F26" s="37">
        <v>3</v>
      </c>
      <c r="G26" s="37">
        <v>2</v>
      </c>
      <c r="H26" s="38">
        <v>1533.9</v>
      </c>
      <c r="I26" s="38">
        <v>1047.4000000000001</v>
      </c>
      <c r="J26" s="39">
        <v>48</v>
      </c>
      <c r="K26" s="38">
        <f>'прил 2'!C24</f>
        <v>8378232</v>
      </c>
      <c r="L26" s="38">
        <f t="shared" ref="L26:L31" si="6">SUM(L27:L36)</f>
        <v>0</v>
      </c>
      <c r="M26" s="38">
        <v>0</v>
      </c>
      <c r="N26" s="38">
        <v>0</v>
      </c>
      <c r="O26" s="38">
        <f t="shared" ref="O26:O31" si="7">K26-L26-M26-N26</f>
        <v>8378232</v>
      </c>
      <c r="P26" s="38">
        <f t="shared" si="1"/>
        <v>7999.0758067595943</v>
      </c>
      <c r="Q26" s="38">
        <v>9404</v>
      </c>
      <c r="R26" s="40" t="s">
        <v>194</v>
      </c>
    </row>
    <row r="27" spans="1:18" ht="24.95" customHeight="1" x14ac:dyDescent="0.25">
      <c r="A27" s="47">
        <v>13</v>
      </c>
      <c r="B27" s="43" t="s">
        <v>105</v>
      </c>
      <c r="C27" s="37">
        <v>1972</v>
      </c>
      <c r="D27" s="37"/>
      <c r="E27" s="20" t="s">
        <v>29</v>
      </c>
      <c r="F27" s="37">
        <v>2</v>
      </c>
      <c r="G27" s="37">
        <v>2</v>
      </c>
      <c r="H27" s="38">
        <v>721</v>
      </c>
      <c r="I27" s="38">
        <v>706.51</v>
      </c>
      <c r="J27" s="39">
        <v>62</v>
      </c>
      <c r="K27" s="38">
        <f>'прил 2'!C25</f>
        <v>13466125.5</v>
      </c>
      <c r="L27" s="38">
        <f t="shared" si="6"/>
        <v>0</v>
      </c>
      <c r="M27" s="38">
        <v>0</v>
      </c>
      <c r="N27" s="38">
        <v>0</v>
      </c>
      <c r="O27" s="38">
        <f t="shared" si="7"/>
        <v>13466125.5</v>
      </c>
      <c r="P27" s="38">
        <f t="shared" si="1"/>
        <v>19060.063551825169</v>
      </c>
      <c r="Q27" s="38">
        <v>54178.81</v>
      </c>
      <c r="R27" s="40" t="s">
        <v>194</v>
      </c>
    </row>
    <row r="28" spans="1:18" ht="24.95" customHeight="1" x14ac:dyDescent="0.25">
      <c r="A28" s="47">
        <v>14</v>
      </c>
      <c r="B28" s="43" t="s">
        <v>100</v>
      </c>
      <c r="C28" s="37">
        <v>1965</v>
      </c>
      <c r="D28" s="37">
        <v>2004</v>
      </c>
      <c r="E28" s="20" t="s">
        <v>29</v>
      </c>
      <c r="F28" s="37">
        <v>4</v>
      </c>
      <c r="G28" s="37">
        <v>3</v>
      </c>
      <c r="H28" s="38">
        <v>1916.7</v>
      </c>
      <c r="I28" s="38">
        <v>1075.7</v>
      </c>
      <c r="J28" s="39">
        <v>55</v>
      </c>
      <c r="K28" s="38">
        <f>'прил 2'!C26</f>
        <v>11759201.780000001</v>
      </c>
      <c r="L28" s="38">
        <f t="shared" si="6"/>
        <v>0</v>
      </c>
      <c r="M28" s="38">
        <v>0</v>
      </c>
      <c r="N28" s="38">
        <v>0</v>
      </c>
      <c r="O28" s="38">
        <f t="shared" si="7"/>
        <v>11759201.780000001</v>
      </c>
      <c r="P28" s="38">
        <f t="shared" si="1"/>
        <v>10931.674054104305</v>
      </c>
      <c r="Q28" s="38">
        <v>15809.24</v>
      </c>
      <c r="R28" s="40" t="s">
        <v>194</v>
      </c>
    </row>
    <row r="29" spans="1:18" ht="24.95" customHeight="1" x14ac:dyDescent="0.25">
      <c r="A29" s="47">
        <v>15</v>
      </c>
      <c r="B29" s="43" t="s">
        <v>101</v>
      </c>
      <c r="C29" s="37">
        <v>1965</v>
      </c>
      <c r="D29" s="37"/>
      <c r="E29" s="20" t="s">
        <v>29</v>
      </c>
      <c r="F29" s="37">
        <v>4</v>
      </c>
      <c r="G29" s="37">
        <v>3</v>
      </c>
      <c r="H29" s="38">
        <v>3448.7</v>
      </c>
      <c r="I29" s="38">
        <v>2346.12</v>
      </c>
      <c r="J29" s="39">
        <v>104</v>
      </c>
      <c r="K29" s="38">
        <f>'прил 2'!C27</f>
        <v>19493400.020000003</v>
      </c>
      <c r="L29" s="38">
        <f t="shared" si="6"/>
        <v>0</v>
      </c>
      <c r="M29" s="38">
        <v>0</v>
      </c>
      <c r="N29" s="38">
        <v>0</v>
      </c>
      <c r="O29" s="38">
        <f t="shared" si="7"/>
        <v>19493400.020000003</v>
      </c>
      <c r="P29" s="38">
        <f t="shared" si="1"/>
        <v>8308.7821680050492</v>
      </c>
      <c r="Q29" s="38">
        <v>15809.24</v>
      </c>
      <c r="R29" s="40" t="s">
        <v>194</v>
      </c>
    </row>
    <row r="30" spans="1:18" ht="24.95" customHeight="1" x14ac:dyDescent="0.25">
      <c r="A30" s="47">
        <v>16</v>
      </c>
      <c r="B30" s="43" t="s">
        <v>202</v>
      </c>
      <c r="C30" s="37">
        <v>1964</v>
      </c>
      <c r="D30" s="37">
        <v>2007</v>
      </c>
      <c r="E30" s="20" t="s">
        <v>29</v>
      </c>
      <c r="F30" s="37">
        <v>3</v>
      </c>
      <c r="G30" s="37">
        <v>2</v>
      </c>
      <c r="H30" s="38">
        <v>1414.1</v>
      </c>
      <c r="I30" s="38">
        <v>917.9</v>
      </c>
      <c r="J30" s="39">
        <v>60</v>
      </c>
      <c r="K30" s="38">
        <f>'прил 2'!C28</f>
        <v>6877809.5499999998</v>
      </c>
      <c r="L30" s="38">
        <f t="shared" si="6"/>
        <v>0</v>
      </c>
      <c r="M30" s="38">
        <v>0</v>
      </c>
      <c r="N30" s="38">
        <v>0</v>
      </c>
      <c r="O30" s="38">
        <f t="shared" si="7"/>
        <v>6877809.5499999998</v>
      </c>
      <c r="P30" s="38">
        <f t="shared" si="1"/>
        <v>7492.9834949340884</v>
      </c>
      <c r="Q30" s="38">
        <v>54178.81</v>
      </c>
      <c r="R30" s="40" t="s">
        <v>194</v>
      </c>
    </row>
    <row r="31" spans="1:18" ht="24.95" customHeight="1" x14ac:dyDescent="0.25">
      <c r="A31" s="47">
        <v>17</v>
      </c>
      <c r="B31" s="43" t="s">
        <v>203</v>
      </c>
      <c r="C31" s="37">
        <v>1964</v>
      </c>
      <c r="D31" s="37"/>
      <c r="E31" s="20" t="s">
        <v>29</v>
      </c>
      <c r="F31" s="37">
        <v>3</v>
      </c>
      <c r="G31" s="37">
        <v>3</v>
      </c>
      <c r="H31" s="38">
        <v>1244.4000000000001</v>
      </c>
      <c r="I31" s="38">
        <v>1022</v>
      </c>
      <c r="J31" s="39">
        <v>127</v>
      </c>
      <c r="K31" s="38">
        <f>'прил 2'!C29</f>
        <v>1716271.3199999998</v>
      </c>
      <c r="L31" s="38">
        <f t="shared" si="6"/>
        <v>0</v>
      </c>
      <c r="M31" s="38">
        <v>0</v>
      </c>
      <c r="N31" s="38">
        <v>0</v>
      </c>
      <c r="O31" s="38">
        <f t="shared" si="7"/>
        <v>1716271.3199999998</v>
      </c>
      <c r="P31" s="38">
        <f t="shared" si="1"/>
        <v>1679.32614481409</v>
      </c>
      <c r="Q31" s="38">
        <v>25934.81</v>
      </c>
      <c r="R31" s="40" t="s">
        <v>194</v>
      </c>
    </row>
    <row r="32" spans="1:18" ht="24.95" customHeight="1" x14ac:dyDescent="0.25">
      <c r="A32" s="36" t="s">
        <v>35</v>
      </c>
      <c r="B32" s="43"/>
      <c r="C32" s="32" t="s">
        <v>28</v>
      </c>
      <c r="D32" s="32" t="s">
        <v>28</v>
      </c>
      <c r="E32" s="32" t="s">
        <v>28</v>
      </c>
      <c r="F32" s="32" t="s">
        <v>28</v>
      </c>
      <c r="G32" s="32" t="s">
        <v>28</v>
      </c>
      <c r="H32" s="33">
        <f t="shared" ref="H32:O32" si="8">SUM(H33:H39)</f>
        <v>4361.9799999999996</v>
      </c>
      <c r="I32" s="33">
        <f t="shared" si="8"/>
        <v>3945.8</v>
      </c>
      <c r="J32" s="35">
        <f t="shared" si="8"/>
        <v>264</v>
      </c>
      <c r="K32" s="33">
        <f t="shared" si="8"/>
        <v>36459568.920000002</v>
      </c>
      <c r="L32" s="33">
        <f t="shared" si="8"/>
        <v>0</v>
      </c>
      <c r="M32" s="33">
        <f t="shared" si="8"/>
        <v>1671317.41</v>
      </c>
      <c r="N32" s="33">
        <f t="shared" si="8"/>
        <v>0</v>
      </c>
      <c r="O32" s="33">
        <f t="shared" si="8"/>
        <v>34788251.509999998</v>
      </c>
      <c r="P32" s="33">
        <f t="shared" si="1"/>
        <v>9240.0955243550106</v>
      </c>
      <c r="Q32" s="33">
        <f>MAX(Q33:Q39)</f>
        <v>53753.81</v>
      </c>
      <c r="R32" s="32" t="s">
        <v>28</v>
      </c>
    </row>
    <row r="33" spans="1:18" ht="24.95" customHeight="1" x14ac:dyDescent="0.25">
      <c r="A33" s="47">
        <v>18</v>
      </c>
      <c r="B33" s="44" t="s">
        <v>204</v>
      </c>
      <c r="C33" s="37">
        <v>1972</v>
      </c>
      <c r="D33" s="37"/>
      <c r="E33" s="20" t="s">
        <v>29</v>
      </c>
      <c r="F33" s="37">
        <v>2</v>
      </c>
      <c r="G33" s="37">
        <v>2</v>
      </c>
      <c r="H33" s="38">
        <v>992.09</v>
      </c>
      <c r="I33" s="38">
        <v>901.9</v>
      </c>
      <c r="J33" s="39">
        <v>47</v>
      </c>
      <c r="K33" s="38">
        <f>'прил 2'!C31</f>
        <v>40000</v>
      </c>
      <c r="L33" s="38">
        <f t="shared" ref="L33:L39" si="9">SUM(L34:L43)</f>
        <v>0</v>
      </c>
      <c r="M33" s="38">
        <v>0</v>
      </c>
      <c r="N33" s="38">
        <v>0</v>
      </c>
      <c r="O33" s="38">
        <f t="shared" ref="O33:O39" si="10">K33-L33-M33-N33</f>
        <v>40000</v>
      </c>
      <c r="P33" s="38">
        <f t="shared" si="1"/>
        <v>44.350814946224638</v>
      </c>
      <c r="Q33" s="38">
        <v>1142</v>
      </c>
      <c r="R33" s="40" t="s">
        <v>194</v>
      </c>
    </row>
    <row r="34" spans="1:18" ht="24.95" customHeight="1" x14ac:dyDescent="0.25">
      <c r="A34" s="47">
        <v>19</v>
      </c>
      <c r="B34" s="44" t="s">
        <v>205</v>
      </c>
      <c r="C34" s="37">
        <v>1990</v>
      </c>
      <c r="D34" s="37"/>
      <c r="E34" s="20" t="s">
        <v>29</v>
      </c>
      <c r="F34" s="37">
        <v>2</v>
      </c>
      <c r="G34" s="37">
        <v>1</v>
      </c>
      <c r="H34" s="38">
        <v>592.4</v>
      </c>
      <c r="I34" s="38">
        <v>502.6</v>
      </c>
      <c r="J34" s="39">
        <v>35</v>
      </c>
      <c r="K34" s="38">
        <f>'прил 2'!C32</f>
        <v>14829494.35</v>
      </c>
      <c r="L34" s="38">
        <f t="shared" si="9"/>
        <v>0</v>
      </c>
      <c r="M34" s="38">
        <v>1059111.19</v>
      </c>
      <c r="N34" s="38">
        <v>0</v>
      </c>
      <c r="O34" s="38">
        <f t="shared" si="10"/>
        <v>13770383.16</v>
      </c>
      <c r="P34" s="38">
        <f t="shared" si="1"/>
        <v>29505.559789096696</v>
      </c>
      <c r="Q34" s="38">
        <v>42946.19</v>
      </c>
      <c r="R34" s="40" t="s">
        <v>194</v>
      </c>
    </row>
    <row r="35" spans="1:18" ht="24.95" customHeight="1" x14ac:dyDescent="0.25">
      <c r="A35" s="47">
        <v>20</v>
      </c>
      <c r="B35" s="44" t="s">
        <v>206</v>
      </c>
      <c r="C35" s="37">
        <v>1989</v>
      </c>
      <c r="D35" s="37"/>
      <c r="E35" s="20" t="s">
        <v>29</v>
      </c>
      <c r="F35" s="37">
        <v>2</v>
      </c>
      <c r="G35" s="37">
        <v>2</v>
      </c>
      <c r="H35" s="38">
        <v>623.59</v>
      </c>
      <c r="I35" s="38">
        <v>566.9</v>
      </c>
      <c r="J35" s="39">
        <v>35</v>
      </c>
      <c r="K35" s="38">
        <f>'прил 2'!C33</f>
        <v>9529694</v>
      </c>
      <c r="L35" s="38">
        <f t="shared" si="9"/>
        <v>0</v>
      </c>
      <c r="M35" s="38">
        <v>612206.22</v>
      </c>
      <c r="N35" s="38">
        <v>0</v>
      </c>
      <c r="O35" s="38">
        <f t="shared" si="10"/>
        <v>8917487.7799999993</v>
      </c>
      <c r="P35" s="38">
        <f t="shared" si="1"/>
        <v>16810.185217851475</v>
      </c>
      <c r="Q35" s="38">
        <v>38377</v>
      </c>
      <c r="R35" s="40" t="s">
        <v>194</v>
      </c>
    </row>
    <row r="36" spans="1:18" ht="24.95" customHeight="1" x14ac:dyDescent="0.25">
      <c r="A36" s="47">
        <v>21</v>
      </c>
      <c r="B36" s="45" t="s">
        <v>207</v>
      </c>
      <c r="C36" s="37">
        <v>1975</v>
      </c>
      <c r="D36" s="37"/>
      <c r="E36" s="20" t="s">
        <v>29</v>
      </c>
      <c r="F36" s="37">
        <v>2</v>
      </c>
      <c r="G36" s="37">
        <v>2</v>
      </c>
      <c r="H36" s="38">
        <v>695.7</v>
      </c>
      <c r="I36" s="38">
        <v>680.2</v>
      </c>
      <c r="J36" s="39">
        <v>48</v>
      </c>
      <c r="K36" s="38">
        <f>'прил 2'!C34</f>
        <v>120000</v>
      </c>
      <c r="L36" s="38">
        <f t="shared" si="9"/>
        <v>0</v>
      </c>
      <c r="M36" s="38">
        <v>0</v>
      </c>
      <c r="N36" s="38">
        <v>0</v>
      </c>
      <c r="O36" s="38">
        <f t="shared" si="10"/>
        <v>120000</v>
      </c>
      <c r="P36" s="38">
        <f t="shared" si="1"/>
        <v>176.4187003822405</v>
      </c>
      <c r="Q36" s="38">
        <v>1142</v>
      </c>
      <c r="R36" s="40" t="s">
        <v>194</v>
      </c>
    </row>
    <row r="37" spans="1:18" ht="24.95" customHeight="1" x14ac:dyDescent="0.25">
      <c r="A37" s="47">
        <v>22</v>
      </c>
      <c r="B37" s="45" t="s">
        <v>208</v>
      </c>
      <c r="C37" s="37">
        <v>1988</v>
      </c>
      <c r="D37" s="37"/>
      <c r="E37" s="20" t="s">
        <v>29</v>
      </c>
      <c r="F37" s="37">
        <v>2</v>
      </c>
      <c r="G37" s="37">
        <v>2</v>
      </c>
      <c r="H37" s="38">
        <v>585</v>
      </c>
      <c r="I37" s="38">
        <v>526.20000000000005</v>
      </c>
      <c r="J37" s="39">
        <v>38</v>
      </c>
      <c r="K37" s="38">
        <f>'прил 2'!C35</f>
        <v>7906185.4800000004</v>
      </c>
      <c r="L37" s="38">
        <f t="shared" si="9"/>
        <v>0</v>
      </c>
      <c r="M37" s="38">
        <v>0</v>
      </c>
      <c r="N37" s="38">
        <v>0</v>
      </c>
      <c r="O37" s="38">
        <f t="shared" si="10"/>
        <v>7906185.4800000004</v>
      </c>
      <c r="P37" s="38">
        <f t="shared" si="1"/>
        <v>15025.057924743443</v>
      </c>
      <c r="Q37" s="38">
        <v>53753.81</v>
      </c>
      <c r="R37" s="40" t="s">
        <v>194</v>
      </c>
    </row>
    <row r="38" spans="1:18" ht="24.95" customHeight="1" x14ac:dyDescent="0.25">
      <c r="A38" s="47">
        <v>23</v>
      </c>
      <c r="B38" s="44" t="s">
        <v>209</v>
      </c>
      <c r="C38" s="37">
        <v>1964</v>
      </c>
      <c r="D38" s="37">
        <v>2009</v>
      </c>
      <c r="E38" s="20" t="s">
        <v>29</v>
      </c>
      <c r="F38" s="37">
        <v>2</v>
      </c>
      <c r="G38" s="37">
        <v>2</v>
      </c>
      <c r="H38" s="38">
        <v>331.2</v>
      </c>
      <c r="I38" s="38">
        <v>277.3</v>
      </c>
      <c r="J38" s="39">
        <v>31</v>
      </c>
      <c r="K38" s="38">
        <f>'прил 2'!C36</f>
        <v>3914195.09</v>
      </c>
      <c r="L38" s="38">
        <f t="shared" si="9"/>
        <v>0</v>
      </c>
      <c r="M38" s="38">
        <v>0</v>
      </c>
      <c r="N38" s="38">
        <v>0</v>
      </c>
      <c r="O38" s="38">
        <f t="shared" si="10"/>
        <v>3914195.09</v>
      </c>
      <c r="P38" s="38">
        <f t="shared" si="1"/>
        <v>14115.380778939776</v>
      </c>
      <c r="Q38" s="38">
        <v>25934.81</v>
      </c>
      <c r="R38" s="40" t="s">
        <v>194</v>
      </c>
    </row>
    <row r="39" spans="1:18" ht="24.95" customHeight="1" x14ac:dyDescent="0.25">
      <c r="A39" s="47">
        <v>24</v>
      </c>
      <c r="B39" s="44" t="s">
        <v>210</v>
      </c>
      <c r="C39" s="37">
        <v>1984</v>
      </c>
      <c r="D39" s="37"/>
      <c r="E39" s="20" t="s">
        <v>29</v>
      </c>
      <c r="F39" s="37">
        <v>2</v>
      </c>
      <c r="G39" s="37">
        <v>2</v>
      </c>
      <c r="H39" s="38">
        <v>542</v>
      </c>
      <c r="I39" s="38">
        <v>490.7</v>
      </c>
      <c r="J39" s="39">
        <v>30</v>
      </c>
      <c r="K39" s="38">
        <f>'прил 2'!C37</f>
        <v>120000</v>
      </c>
      <c r="L39" s="38">
        <f t="shared" si="9"/>
        <v>0</v>
      </c>
      <c r="M39" s="38">
        <v>0</v>
      </c>
      <c r="N39" s="38">
        <v>0</v>
      </c>
      <c r="O39" s="38">
        <f t="shared" si="10"/>
        <v>120000</v>
      </c>
      <c r="P39" s="38">
        <f t="shared" si="1"/>
        <v>244.54860403505197</v>
      </c>
      <c r="Q39" s="38">
        <v>1142</v>
      </c>
      <c r="R39" s="40" t="s">
        <v>194</v>
      </c>
    </row>
    <row r="40" spans="1:18" ht="24.95" customHeight="1" x14ac:dyDescent="0.25">
      <c r="A40" s="34" t="s">
        <v>36</v>
      </c>
      <c r="B40" s="44"/>
      <c r="C40" s="32" t="s">
        <v>28</v>
      </c>
      <c r="D40" s="32" t="s">
        <v>28</v>
      </c>
      <c r="E40" s="32" t="s">
        <v>28</v>
      </c>
      <c r="F40" s="32" t="s">
        <v>28</v>
      </c>
      <c r="G40" s="32" t="s">
        <v>28</v>
      </c>
      <c r="H40" s="33">
        <f t="shared" ref="H40:O40" si="11">SUM(H41:H42)</f>
        <v>1543.4</v>
      </c>
      <c r="I40" s="33">
        <f t="shared" si="11"/>
        <v>1295</v>
      </c>
      <c r="J40" s="35">
        <f t="shared" si="11"/>
        <v>85</v>
      </c>
      <c r="K40" s="33">
        <f t="shared" si="11"/>
        <v>4858329.6399999997</v>
      </c>
      <c r="L40" s="33">
        <f t="shared" si="11"/>
        <v>0</v>
      </c>
      <c r="M40" s="33">
        <f t="shared" si="11"/>
        <v>0</v>
      </c>
      <c r="N40" s="33">
        <f t="shared" si="11"/>
        <v>0</v>
      </c>
      <c r="O40" s="33">
        <f t="shared" si="11"/>
        <v>4858329.6399999997</v>
      </c>
      <c r="P40" s="33">
        <f t="shared" si="1"/>
        <v>3751.6058996138995</v>
      </c>
      <c r="Q40" s="33">
        <f>MAX(Q41:Q42)</f>
        <v>25934.81</v>
      </c>
      <c r="R40" s="32" t="s">
        <v>28</v>
      </c>
    </row>
    <row r="41" spans="1:18" ht="24.95" customHeight="1" x14ac:dyDescent="0.25">
      <c r="A41" s="47">
        <v>25</v>
      </c>
      <c r="B41" s="44" t="s">
        <v>211</v>
      </c>
      <c r="C41" s="37">
        <v>1978</v>
      </c>
      <c r="D41" s="37"/>
      <c r="E41" s="20" t="s">
        <v>29</v>
      </c>
      <c r="F41" s="37">
        <v>2</v>
      </c>
      <c r="G41" s="37">
        <v>2</v>
      </c>
      <c r="H41" s="38">
        <v>572.20000000000005</v>
      </c>
      <c r="I41" s="38">
        <v>411.5</v>
      </c>
      <c r="J41" s="39">
        <v>34</v>
      </c>
      <c r="K41" s="38">
        <f>'прил 2'!C39</f>
        <v>40000</v>
      </c>
      <c r="L41" s="38">
        <f>SUM(L42:L51)</f>
        <v>0</v>
      </c>
      <c r="M41" s="38">
        <v>0</v>
      </c>
      <c r="N41" s="38">
        <v>0</v>
      </c>
      <c r="O41" s="38">
        <f>K41-L41-M41-N41</f>
        <v>40000</v>
      </c>
      <c r="P41" s="38">
        <f t="shared" si="1"/>
        <v>97.205346294046166</v>
      </c>
      <c r="Q41" s="38">
        <v>1142</v>
      </c>
      <c r="R41" s="40" t="s">
        <v>194</v>
      </c>
    </row>
    <row r="42" spans="1:18" ht="24.95" customHeight="1" x14ac:dyDescent="0.25">
      <c r="A42" s="47">
        <v>26</v>
      </c>
      <c r="B42" s="44" t="s">
        <v>106</v>
      </c>
      <c r="C42" s="37">
        <v>1986</v>
      </c>
      <c r="D42" s="37">
        <v>2009</v>
      </c>
      <c r="E42" s="20" t="s">
        <v>29</v>
      </c>
      <c r="F42" s="37">
        <v>2</v>
      </c>
      <c r="G42" s="37">
        <v>3</v>
      </c>
      <c r="H42" s="38">
        <v>971.2</v>
      </c>
      <c r="I42" s="38">
        <v>883.5</v>
      </c>
      <c r="J42" s="39">
        <v>51</v>
      </c>
      <c r="K42" s="38">
        <f>'прил 2'!C40</f>
        <v>4818329.6399999997</v>
      </c>
      <c r="L42" s="38">
        <f>SUM(L43:L52)</f>
        <v>0</v>
      </c>
      <c r="M42" s="38">
        <v>0</v>
      </c>
      <c r="N42" s="38">
        <v>0</v>
      </c>
      <c r="O42" s="38">
        <f>K42-L42-M42-N42</f>
        <v>4818329.6399999997</v>
      </c>
      <c r="P42" s="38">
        <f t="shared" si="1"/>
        <v>5453.6838030560266</v>
      </c>
      <c r="Q42" s="38">
        <v>25934.81</v>
      </c>
      <c r="R42" s="40" t="s">
        <v>194</v>
      </c>
    </row>
    <row r="43" spans="1:18" ht="24.95" customHeight="1" x14ac:dyDescent="0.25">
      <c r="A43" s="36" t="s">
        <v>37</v>
      </c>
      <c r="B43" s="44"/>
      <c r="C43" s="32" t="s">
        <v>28</v>
      </c>
      <c r="D43" s="32" t="s">
        <v>28</v>
      </c>
      <c r="E43" s="32" t="s">
        <v>28</v>
      </c>
      <c r="F43" s="32" t="s">
        <v>28</v>
      </c>
      <c r="G43" s="32" t="s">
        <v>28</v>
      </c>
      <c r="H43" s="33">
        <f t="shared" ref="H43:O43" si="12">SUM(H44:H45)</f>
        <v>1669.8</v>
      </c>
      <c r="I43" s="33">
        <f t="shared" si="12"/>
        <v>1226.3</v>
      </c>
      <c r="J43" s="35">
        <f t="shared" si="12"/>
        <v>70</v>
      </c>
      <c r="K43" s="33">
        <f t="shared" si="12"/>
        <v>10245614.09</v>
      </c>
      <c r="L43" s="33">
        <f t="shared" si="12"/>
        <v>0</v>
      </c>
      <c r="M43" s="33">
        <f t="shared" si="12"/>
        <v>0</v>
      </c>
      <c r="N43" s="33">
        <f t="shared" si="12"/>
        <v>0</v>
      </c>
      <c r="O43" s="33">
        <f t="shared" si="12"/>
        <v>10245614.09</v>
      </c>
      <c r="P43" s="33">
        <f t="shared" si="1"/>
        <v>8354.9001794014512</v>
      </c>
      <c r="Q43" s="33">
        <f>MAX(Q44:Q45)</f>
        <v>29837.81</v>
      </c>
      <c r="R43" s="32" t="s">
        <v>28</v>
      </c>
    </row>
    <row r="44" spans="1:18" ht="24.95" customHeight="1" x14ac:dyDescent="0.25">
      <c r="A44" s="47">
        <v>27</v>
      </c>
      <c r="B44" s="44" t="s">
        <v>212</v>
      </c>
      <c r="C44" s="37">
        <v>1972</v>
      </c>
      <c r="D44" s="37"/>
      <c r="E44" s="20" t="s">
        <v>29</v>
      </c>
      <c r="F44" s="37">
        <v>2</v>
      </c>
      <c r="G44" s="37">
        <v>1</v>
      </c>
      <c r="H44" s="38">
        <v>726</v>
      </c>
      <c r="I44" s="38">
        <v>368.3</v>
      </c>
      <c r="J44" s="39">
        <v>18</v>
      </c>
      <c r="K44" s="38">
        <f>'прил 2'!C42</f>
        <v>546488.60000000009</v>
      </c>
      <c r="L44" s="38">
        <f>SUM(L45:L54)</f>
        <v>0</v>
      </c>
      <c r="M44" s="38">
        <v>0</v>
      </c>
      <c r="N44" s="38">
        <v>0</v>
      </c>
      <c r="O44" s="38">
        <f>K44-L44-M44-N44</f>
        <v>546488.60000000009</v>
      </c>
      <c r="P44" s="38">
        <f t="shared" si="1"/>
        <v>1483.8137387998916</v>
      </c>
      <c r="Q44" s="38">
        <v>5649.81</v>
      </c>
      <c r="R44" s="40" t="s">
        <v>194</v>
      </c>
    </row>
    <row r="45" spans="1:18" ht="24.95" customHeight="1" x14ac:dyDescent="0.25">
      <c r="A45" s="47">
        <v>28</v>
      </c>
      <c r="B45" s="44" t="s">
        <v>107</v>
      </c>
      <c r="C45" s="37">
        <v>1972</v>
      </c>
      <c r="D45" s="37">
        <v>2009</v>
      </c>
      <c r="E45" s="20" t="s">
        <v>29</v>
      </c>
      <c r="F45" s="37">
        <v>2</v>
      </c>
      <c r="G45" s="37">
        <v>3</v>
      </c>
      <c r="H45" s="38">
        <v>943.8</v>
      </c>
      <c r="I45" s="38">
        <v>858</v>
      </c>
      <c r="J45" s="39">
        <v>52</v>
      </c>
      <c r="K45" s="38">
        <f>'прил 2'!C43</f>
        <v>9699125.4900000002</v>
      </c>
      <c r="L45" s="38">
        <f>SUM(L46:L55)</f>
        <v>0</v>
      </c>
      <c r="M45" s="38">
        <v>0</v>
      </c>
      <c r="N45" s="38">
        <v>0</v>
      </c>
      <c r="O45" s="38">
        <f>K45-L45-M45-N45</f>
        <v>9699125.4900000002</v>
      </c>
      <c r="P45" s="38">
        <f t="shared" si="1"/>
        <v>11304.342062937063</v>
      </c>
      <c r="Q45" s="38">
        <v>29837.81</v>
      </c>
      <c r="R45" s="40" t="s">
        <v>194</v>
      </c>
    </row>
    <row r="46" spans="1:18" ht="24.95" customHeight="1" x14ac:dyDescent="0.25">
      <c r="A46" s="36" t="s">
        <v>39</v>
      </c>
      <c r="B46" s="44"/>
      <c r="C46" s="32" t="s">
        <v>28</v>
      </c>
      <c r="D46" s="32" t="s">
        <v>28</v>
      </c>
      <c r="E46" s="32" t="s">
        <v>28</v>
      </c>
      <c r="F46" s="32" t="s">
        <v>28</v>
      </c>
      <c r="G46" s="32" t="s">
        <v>28</v>
      </c>
      <c r="H46" s="33">
        <f t="shared" ref="H46:O46" si="13">SUM(H47:H63)</f>
        <v>43921.86</v>
      </c>
      <c r="I46" s="33">
        <f t="shared" si="13"/>
        <v>39012.22</v>
      </c>
      <c r="J46" s="35">
        <f t="shared" si="13"/>
        <v>2130</v>
      </c>
      <c r="K46" s="33">
        <f t="shared" si="13"/>
        <v>72911563.499999985</v>
      </c>
      <c r="L46" s="33">
        <f t="shared" si="13"/>
        <v>0</v>
      </c>
      <c r="M46" s="33">
        <f t="shared" si="13"/>
        <v>0</v>
      </c>
      <c r="N46" s="33">
        <f t="shared" si="13"/>
        <v>0</v>
      </c>
      <c r="O46" s="33">
        <f t="shared" si="13"/>
        <v>72911563.499999985</v>
      </c>
      <c r="P46" s="33">
        <f t="shared" si="1"/>
        <v>1868.9416675082828</v>
      </c>
      <c r="Q46" s="33">
        <f>MAX(Q47:Q63)</f>
        <v>66071.81</v>
      </c>
      <c r="R46" s="32" t="s">
        <v>28</v>
      </c>
    </row>
    <row r="47" spans="1:18" ht="24.95" customHeight="1" x14ac:dyDescent="0.25">
      <c r="A47" s="47">
        <v>29</v>
      </c>
      <c r="B47" s="44" t="s">
        <v>213</v>
      </c>
      <c r="C47" s="37">
        <v>1958</v>
      </c>
      <c r="D47" s="37">
        <v>2009</v>
      </c>
      <c r="E47" s="20" t="s">
        <v>29</v>
      </c>
      <c r="F47" s="37">
        <v>2</v>
      </c>
      <c r="G47" s="37">
        <v>1</v>
      </c>
      <c r="H47" s="38">
        <v>412.5</v>
      </c>
      <c r="I47" s="38">
        <v>227.5</v>
      </c>
      <c r="J47" s="39">
        <v>20</v>
      </c>
      <c r="K47" s="38">
        <f>'прил 2'!C45</f>
        <v>2912179.27</v>
      </c>
      <c r="L47" s="38">
        <f t="shared" ref="L47:L63" si="14">SUM(L48:L57)</f>
        <v>0</v>
      </c>
      <c r="M47" s="38">
        <v>0</v>
      </c>
      <c r="N47" s="38">
        <v>0</v>
      </c>
      <c r="O47" s="38">
        <f t="shared" ref="O47:O63" si="15">K47-L47-M47-N47</f>
        <v>2912179.27</v>
      </c>
      <c r="P47" s="38">
        <f t="shared" si="1"/>
        <v>12800.788</v>
      </c>
      <c r="Q47" s="38">
        <v>54178.81</v>
      </c>
      <c r="R47" s="40" t="s">
        <v>194</v>
      </c>
    </row>
    <row r="48" spans="1:18" ht="24.95" customHeight="1" x14ac:dyDescent="0.25">
      <c r="A48" s="47">
        <v>30</v>
      </c>
      <c r="B48" s="44" t="s">
        <v>44</v>
      </c>
      <c r="C48" s="37">
        <v>1985</v>
      </c>
      <c r="D48" s="37"/>
      <c r="E48" s="20" t="s">
        <v>29</v>
      </c>
      <c r="F48" s="37">
        <v>5</v>
      </c>
      <c r="G48" s="37">
        <v>6</v>
      </c>
      <c r="H48" s="38">
        <v>4651.8999999999996</v>
      </c>
      <c r="I48" s="38">
        <v>4209.1000000000004</v>
      </c>
      <c r="J48" s="39">
        <v>171</v>
      </c>
      <c r="K48" s="38">
        <f>'прил 2'!C46</f>
        <v>40000</v>
      </c>
      <c r="L48" s="38">
        <f t="shared" si="14"/>
        <v>0</v>
      </c>
      <c r="M48" s="38">
        <v>0</v>
      </c>
      <c r="N48" s="38">
        <v>0</v>
      </c>
      <c r="O48" s="38">
        <f t="shared" si="15"/>
        <v>40000</v>
      </c>
      <c r="P48" s="38">
        <f t="shared" si="1"/>
        <v>9.5032192155092527</v>
      </c>
      <c r="Q48" s="38">
        <v>643</v>
      </c>
      <c r="R48" s="40" t="s">
        <v>194</v>
      </c>
    </row>
    <row r="49" spans="1:18" ht="24.95" customHeight="1" x14ac:dyDescent="0.25">
      <c r="A49" s="47">
        <v>31</v>
      </c>
      <c r="B49" s="44" t="s">
        <v>112</v>
      </c>
      <c r="C49" s="37">
        <v>1992</v>
      </c>
      <c r="D49" s="37">
        <v>2008</v>
      </c>
      <c r="E49" s="20" t="s">
        <v>32</v>
      </c>
      <c r="F49" s="37">
        <v>10</v>
      </c>
      <c r="G49" s="37">
        <v>4</v>
      </c>
      <c r="H49" s="38">
        <v>10938</v>
      </c>
      <c r="I49" s="38">
        <v>9164.2999999999993</v>
      </c>
      <c r="J49" s="39">
        <v>521</v>
      </c>
      <c r="K49" s="38">
        <f>'прил 2'!C47</f>
        <v>160000</v>
      </c>
      <c r="L49" s="38">
        <f t="shared" si="14"/>
        <v>0</v>
      </c>
      <c r="M49" s="38">
        <v>0</v>
      </c>
      <c r="N49" s="38">
        <v>0</v>
      </c>
      <c r="O49" s="38">
        <f t="shared" si="15"/>
        <v>160000</v>
      </c>
      <c r="P49" s="38">
        <f t="shared" si="1"/>
        <v>17.45905306460941</v>
      </c>
      <c r="Q49" s="38">
        <v>412</v>
      </c>
      <c r="R49" s="40" t="s">
        <v>194</v>
      </c>
    </row>
    <row r="50" spans="1:18" ht="24.95" customHeight="1" x14ac:dyDescent="0.25">
      <c r="A50" s="47">
        <v>32</v>
      </c>
      <c r="B50" s="44" t="s">
        <v>214</v>
      </c>
      <c r="C50" s="37">
        <v>1964</v>
      </c>
      <c r="D50" s="37"/>
      <c r="E50" s="20" t="s">
        <v>29</v>
      </c>
      <c r="F50" s="37">
        <v>4</v>
      </c>
      <c r="G50" s="37">
        <v>2</v>
      </c>
      <c r="H50" s="38">
        <v>1374</v>
      </c>
      <c r="I50" s="38">
        <v>1280.55</v>
      </c>
      <c r="J50" s="39">
        <v>65</v>
      </c>
      <c r="K50" s="38">
        <f>'прил 2'!C48</f>
        <v>280000</v>
      </c>
      <c r="L50" s="38">
        <f t="shared" si="14"/>
        <v>0</v>
      </c>
      <c r="M50" s="38">
        <v>0</v>
      </c>
      <c r="N50" s="38">
        <v>0</v>
      </c>
      <c r="O50" s="38">
        <f t="shared" si="15"/>
        <v>280000</v>
      </c>
      <c r="P50" s="38">
        <f t="shared" si="1"/>
        <v>218.6560462301355</v>
      </c>
      <c r="Q50" s="38">
        <v>643</v>
      </c>
      <c r="R50" s="40" t="s">
        <v>194</v>
      </c>
    </row>
    <row r="51" spans="1:18" ht="24.95" customHeight="1" x14ac:dyDescent="0.25">
      <c r="A51" s="47">
        <v>33</v>
      </c>
      <c r="B51" s="44" t="s">
        <v>42</v>
      </c>
      <c r="C51" s="37">
        <v>1958</v>
      </c>
      <c r="D51" s="37">
        <v>2009</v>
      </c>
      <c r="E51" s="20" t="s">
        <v>29</v>
      </c>
      <c r="F51" s="37">
        <v>2</v>
      </c>
      <c r="G51" s="37">
        <v>2</v>
      </c>
      <c r="H51" s="38">
        <v>826.77</v>
      </c>
      <c r="I51" s="38">
        <v>746.7</v>
      </c>
      <c r="J51" s="39">
        <v>37</v>
      </c>
      <c r="K51" s="38">
        <f>'прил 2'!C49</f>
        <v>160000</v>
      </c>
      <c r="L51" s="38">
        <f t="shared" si="14"/>
        <v>0</v>
      </c>
      <c r="M51" s="38">
        <v>0</v>
      </c>
      <c r="N51" s="38">
        <v>0</v>
      </c>
      <c r="O51" s="38">
        <f t="shared" si="15"/>
        <v>160000</v>
      </c>
      <c r="P51" s="38">
        <f t="shared" si="1"/>
        <v>214.27614838623273</v>
      </c>
      <c r="Q51" s="38">
        <v>1142</v>
      </c>
      <c r="R51" s="40" t="s">
        <v>194</v>
      </c>
    </row>
    <row r="52" spans="1:18" ht="24.95" customHeight="1" x14ac:dyDescent="0.25">
      <c r="A52" s="47">
        <v>34</v>
      </c>
      <c r="B52" s="45" t="s">
        <v>215</v>
      </c>
      <c r="C52" s="37">
        <v>1993</v>
      </c>
      <c r="D52" s="37"/>
      <c r="E52" s="20" t="s">
        <v>32</v>
      </c>
      <c r="F52" s="37">
        <v>5</v>
      </c>
      <c r="G52" s="37">
        <v>4</v>
      </c>
      <c r="H52" s="38">
        <v>5457.1</v>
      </c>
      <c r="I52" s="38">
        <v>4833.71</v>
      </c>
      <c r="J52" s="39">
        <v>212</v>
      </c>
      <c r="K52" s="38">
        <f>'прил 2'!C50</f>
        <v>120000</v>
      </c>
      <c r="L52" s="38">
        <f t="shared" si="14"/>
        <v>0</v>
      </c>
      <c r="M52" s="38">
        <v>0</v>
      </c>
      <c r="N52" s="38">
        <v>0</v>
      </c>
      <c r="O52" s="38">
        <f t="shared" si="15"/>
        <v>120000</v>
      </c>
      <c r="P52" s="38">
        <f t="shared" si="1"/>
        <v>24.825651518192032</v>
      </c>
      <c r="Q52" s="38">
        <v>643</v>
      </c>
      <c r="R52" s="40" t="s">
        <v>194</v>
      </c>
    </row>
    <row r="53" spans="1:18" ht="24.95" customHeight="1" x14ac:dyDescent="0.25">
      <c r="A53" s="47">
        <v>35</v>
      </c>
      <c r="B53" s="44" t="s">
        <v>110</v>
      </c>
      <c r="C53" s="37">
        <v>1958</v>
      </c>
      <c r="D53" s="37">
        <v>2009</v>
      </c>
      <c r="E53" s="20" t="s">
        <v>29</v>
      </c>
      <c r="F53" s="37">
        <v>5</v>
      </c>
      <c r="G53" s="37">
        <v>2</v>
      </c>
      <c r="H53" s="38">
        <v>2900.81</v>
      </c>
      <c r="I53" s="38">
        <v>2766.02</v>
      </c>
      <c r="J53" s="39">
        <v>156</v>
      </c>
      <c r="K53" s="38">
        <f>'прил 2'!C51</f>
        <v>20590918.489999998</v>
      </c>
      <c r="L53" s="38">
        <f t="shared" si="14"/>
        <v>0</v>
      </c>
      <c r="M53" s="38">
        <v>0</v>
      </c>
      <c r="N53" s="38">
        <v>0</v>
      </c>
      <c r="O53" s="38">
        <f t="shared" si="15"/>
        <v>20590918.489999998</v>
      </c>
      <c r="P53" s="38">
        <f t="shared" si="1"/>
        <v>7444.240638173259</v>
      </c>
      <c r="Q53" s="38">
        <v>17376.240000000002</v>
      </c>
      <c r="R53" s="40" t="s">
        <v>194</v>
      </c>
    </row>
    <row r="54" spans="1:18" ht="24.95" customHeight="1" x14ac:dyDescent="0.25">
      <c r="A54" s="47">
        <v>36</v>
      </c>
      <c r="B54" s="44" t="s">
        <v>216</v>
      </c>
      <c r="C54" s="37">
        <v>1960</v>
      </c>
      <c r="D54" s="37">
        <v>2008</v>
      </c>
      <c r="E54" s="20" t="s">
        <v>29</v>
      </c>
      <c r="F54" s="37">
        <v>2</v>
      </c>
      <c r="G54" s="37">
        <v>1</v>
      </c>
      <c r="H54" s="38">
        <v>571</v>
      </c>
      <c r="I54" s="38">
        <v>527.46</v>
      </c>
      <c r="J54" s="39">
        <v>38</v>
      </c>
      <c r="K54" s="38">
        <f>'прил 2'!C52</f>
        <v>3884334.1700000004</v>
      </c>
      <c r="L54" s="38">
        <f t="shared" si="14"/>
        <v>0</v>
      </c>
      <c r="M54" s="38">
        <v>0</v>
      </c>
      <c r="N54" s="38">
        <v>0</v>
      </c>
      <c r="O54" s="38">
        <f t="shared" si="15"/>
        <v>3884334.1700000004</v>
      </c>
      <c r="P54" s="38">
        <f t="shared" si="1"/>
        <v>7364.2250976377354</v>
      </c>
      <c r="Q54" s="38">
        <v>17542.810000000001</v>
      </c>
      <c r="R54" s="40" t="s">
        <v>194</v>
      </c>
    </row>
    <row r="55" spans="1:18" ht="24.95" customHeight="1" x14ac:dyDescent="0.25">
      <c r="A55" s="47">
        <v>37</v>
      </c>
      <c r="B55" s="44" t="s">
        <v>217</v>
      </c>
      <c r="C55" s="37">
        <v>1960</v>
      </c>
      <c r="D55" s="37">
        <v>2008</v>
      </c>
      <c r="E55" s="20" t="s">
        <v>29</v>
      </c>
      <c r="F55" s="37">
        <v>2</v>
      </c>
      <c r="G55" s="37">
        <v>1</v>
      </c>
      <c r="H55" s="38">
        <v>555</v>
      </c>
      <c r="I55" s="38">
        <v>450.6</v>
      </c>
      <c r="J55" s="39">
        <v>42</v>
      </c>
      <c r="K55" s="38">
        <f>'прил 2'!C53</f>
        <v>4035900.8200000003</v>
      </c>
      <c r="L55" s="38">
        <f t="shared" si="14"/>
        <v>0</v>
      </c>
      <c r="M55" s="38">
        <v>0</v>
      </c>
      <c r="N55" s="38">
        <v>0</v>
      </c>
      <c r="O55" s="38">
        <f t="shared" si="15"/>
        <v>4035900.8200000003</v>
      </c>
      <c r="P55" s="38">
        <f t="shared" si="1"/>
        <v>8956.7261873058142</v>
      </c>
      <c r="Q55" s="38">
        <v>17542.810000000001</v>
      </c>
      <c r="R55" s="40" t="s">
        <v>194</v>
      </c>
    </row>
    <row r="56" spans="1:18" ht="24.95" customHeight="1" x14ac:dyDescent="0.25">
      <c r="A56" s="47">
        <v>38</v>
      </c>
      <c r="B56" s="44" t="s">
        <v>218</v>
      </c>
      <c r="C56" s="37">
        <v>1960</v>
      </c>
      <c r="D56" s="37">
        <v>2009</v>
      </c>
      <c r="E56" s="20" t="s">
        <v>29</v>
      </c>
      <c r="F56" s="37">
        <v>2</v>
      </c>
      <c r="G56" s="37">
        <v>1</v>
      </c>
      <c r="H56" s="38">
        <v>520</v>
      </c>
      <c r="I56" s="38">
        <v>516.4</v>
      </c>
      <c r="J56" s="39">
        <v>20</v>
      </c>
      <c r="K56" s="38">
        <f>'прил 2'!C54</f>
        <v>12423625.549999999</v>
      </c>
      <c r="L56" s="38">
        <f t="shared" si="14"/>
        <v>0</v>
      </c>
      <c r="M56" s="38">
        <v>0</v>
      </c>
      <c r="N56" s="38">
        <v>0</v>
      </c>
      <c r="O56" s="38">
        <f t="shared" si="15"/>
        <v>12423625.549999999</v>
      </c>
      <c r="P56" s="38">
        <f t="shared" si="1"/>
        <v>24058.143977536791</v>
      </c>
      <c r="Q56" s="38">
        <v>66071.81</v>
      </c>
      <c r="R56" s="40" t="s">
        <v>194</v>
      </c>
    </row>
    <row r="57" spans="1:18" ht="24.95" customHeight="1" x14ac:dyDescent="0.25">
      <c r="A57" s="47">
        <v>39</v>
      </c>
      <c r="B57" s="44" t="s">
        <v>219</v>
      </c>
      <c r="C57" s="37">
        <v>1960</v>
      </c>
      <c r="D57" s="37">
        <v>2009</v>
      </c>
      <c r="E57" s="20" t="s">
        <v>29</v>
      </c>
      <c r="F57" s="37">
        <v>2</v>
      </c>
      <c r="G57" s="37">
        <v>1</v>
      </c>
      <c r="H57" s="38">
        <v>500.1</v>
      </c>
      <c r="I57" s="38">
        <v>498</v>
      </c>
      <c r="J57" s="39">
        <v>14</v>
      </c>
      <c r="K57" s="38">
        <f>'прил 2'!C55</f>
        <v>7935256.5299999993</v>
      </c>
      <c r="L57" s="38">
        <f t="shared" si="14"/>
        <v>0</v>
      </c>
      <c r="M57" s="38">
        <v>0</v>
      </c>
      <c r="N57" s="38">
        <v>0</v>
      </c>
      <c r="O57" s="38">
        <f t="shared" si="15"/>
        <v>7935256.5299999993</v>
      </c>
      <c r="P57" s="38">
        <f t="shared" si="1"/>
        <v>15934.250060240962</v>
      </c>
      <c r="Q57" s="38">
        <v>37827.81</v>
      </c>
      <c r="R57" s="40" t="s">
        <v>194</v>
      </c>
    </row>
    <row r="58" spans="1:18" ht="24.95" customHeight="1" x14ac:dyDescent="0.25">
      <c r="A58" s="47">
        <v>40</v>
      </c>
      <c r="B58" s="44" t="s">
        <v>111</v>
      </c>
      <c r="C58" s="37">
        <v>1960</v>
      </c>
      <c r="D58" s="37"/>
      <c r="E58" s="20" t="s">
        <v>29</v>
      </c>
      <c r="F58" s="37">
        <v>3</v>
      </c>
      <c r="G58" s="37">
        <v>3</v>
      </c>
      <c r="H58" s="38">
        <v>1652.53</v>
      </c>
      <c r="I58" s="38">
        <v>1502.3</v>
      </c>
      <c r="J58" s="39">
        <v>53</v>
      </c>
      <c r="K58" s="38">
        <f>'прил 2'!C56</f>
        <v>2090886.12</v>
      </c>
      <c r="L58" s="38">
        <f t="shared" si="14"/>
        <v>0</v>
      </c>
      <c r="M58" s="38">
        <v>0</v>
      </c>
      <c r="N58" s="38">
        <v>0</v>
      </c>
      <c r="O58" s="38">
        <f t="shared" si="15"/>
        <v>2090886.12</v>
      </c>
      <c r="P58" s="38">
        <f t="shared" si="1"/>
        <v>1391.7900019969381</v>
      </c>
      <c r="Q58" s="38">
        <v>4996.8100000000004</v>
      </c>
      <c r="R58" s="40" t="s">
        <v>194</v>
      </c>
    </row>
    <row r="59" spans="1:18" ht="24.95" customHeight="1" x14ac:dyDescent="0.25">
      <c r="A59" s="47">
        <v>41</v>
      </c>
      <c r="B59" s="44" t="s">
        <v>45</v>
      </c>
      <c r="C59" s="20" t="s">
        <v>220</v>
      </c>
      <c r="D59" s="37"/>
      <c r="E59" s="20" t="s">
        <v>29</v>
      </c>
      <c r="F59" s="37" t="s">
        <v>221</v>
      </c>
      <c r="G59" s="37">
        <v>2</v>
      </c>
      <c r="H59" s="38">
        <v>1788.43</v>
      </c>
      <c r="I59" s="38">
        <v>1646.2</v>
      </c>
      <c r="J59" s="39">
        <v>12</v>
      </c>
      <c r="K59" s="38">
        <f>'прил 2'!C57</f>
        <v>3151538.09</v>
      </c>
      <c r="L59" s="38">
        <f t="shared" si="14"/>
        <v>0</v>
      </c>
      <c r="M59" s="38">
        <v>0</v>
      </c>
      <c r="N59" s="38">
        <v>0</v>
      </c>
      <c r="O59" s="38">
        <f t="shared" si="15"/>
        <v>3151538.09</v>
      </c>
      <c r="P59" s="38">
        <f t="shared" si="1"/>
        <v>1914.4320799416837</v>
      </c>
      <c r="Q59" s="38">
        <v>9855.24</v>
      </c>
      <c r="R59" s="40" t="s">
        <v>194</v>
      </c>
    </row>
    <row r="60" spans="1:18" ht="24.95" customHeight="1" x14ac:dyDescent="0.25">
      <c r="A60" s="47">
        <v>42</v>
      </c>
      <c r="B60" s="44" t="s">
        <v>222</v>
      </c>
      <c r="C60" s="37">
        <v>1957</v>
      </c>
      <c r="D60" s="37">
        <v>2009</v>
      </c>
      <c r="E60" s="20" t="s">
        <v>29</v>
      </c>
      <c r="F60" s="37">
        <v>2</v>
      </c>
      <c r="G60" s="37">
        <v>2</v>
      </c>
      <c r="H60" s="38">
        <v>496</v>
      </c>
      <c r="I60" s="38">
        <v>413.5</v>
      </c>
      <c r="J60" s="39">
        <v>25</v>
      </c>
      <c r="K60" s="38">
        <f>'прил 2'!C58</f>
        <v>765104.05</v>
      </c>
      <c r="L60" s="38">
        <f t="shared" si="14"/>
        <v>0</v>
      </c>
      <c r="M60" s="38">
        <v>0</v>
      </c>
      <c r="N60" s="38">
        <v>0</v>
      </c>
      <c r="O60" s="38">
        <f t="shared" si="15"/>
        <v>765104.05</v>
      </c>
      <c r="P60" s="38">
        <f t="shared" si="1"/>
        <v>1850.3120918984282</v>
      </c>
      <c r="Q60" s="38">
        <v>4996.8100000000004</v>
      </c>
      <c r="R60" s="40" t="s">
        <v>194</v>
      </c>
    </row>
    <row r="61" spans="1:18" ht="24.95" customHeight="1" x14ac:dyDescent="0.25">
      <c r="A61" s="47">
        <v>43</v>
      </c>
      <c r="B61" s="44" t="s">
        <v>223</v>
      </c>
      <c r="C61" s="37">
        <v>1956</v>
      </c>
      <c r="D61" s="37">
        <v>2017</v>
      </c>
      <c r="E61" s="20" t="s">
        <v>29</v>
      </c>
      <c r="F61" s="37">
        <v>3</v>
      </c>
      <c r="G61" s="37">
        <v>2</v>
      </c>
      <c r="H61" s="38">
        <v>935</v>
      </c>
      <c r="I61" s="38">
        <v>918.67</v>
      </c>
      <c r="J61" s="39">
        <v>48</v>
      </c>
      <c r="K61" s="38">
        <f>'прил 2'!C59</f>
        <v>1332964.4099999999</v>
      </c>
      <c r="L61" s="38">
        <f t="shared" si="14"/>
        <v>0</v>
      </c>
      <c r="M61" s="38">
        <v>0</v>
      </c>
      <c r="N61" s="38">
        <v>0</v>
      </c>
      <c r="O61" s="38">
        <f t="shared" si="15"/>
        <v>1332964.4099999999</v>
      </c>
      <c r="P61" s="38">
        <f t="shared" si="1"/>
        <v>1450.971959463137</v>
      </c>
      <c r="Q61" s="38">
        <v>3171.81</v>
      </c>
      <c r="R61" s="40" t="s">
        <v>194</v>
      </c>
    </row>
    <row r="62" spans="1:18" ht="24.95" customHeight="1" x14ac:dyDescent="0.25">
      <c r="A62" s="47">
        <v>44</v>
      </c>
      <c r="B62" s="44" t="s">
        <v>224</v>
      </c>
      <c r="C62" s="37">
        <v>1995</v>
      </c>
      <c r="D62" s="37"/>
      <c r="E62" s="20" t="s">
        <v>29</v>
      </c>
      <c r="F62" s="37">
        <v>9</v>
      </c>
      <c r="G62" s="37">
        <v>2</v>
      </c>
      <c r="H62" s="38">
        <v>4925</v>
      </c>
      <c r="I62" s="38">
        <v>4323.21</v>
      </c>
      <c r="J62" s="39">
        <v>296</v>
      </c>
      <c r="K62" s="38">
        <f>'прил 2'!C60</f>
        <v>6514428</v>
      </c>
      <c r="L62" s="38">
        <f t="shared" si="14"/>
        <v>0</v>
      </c>
      <c r="M62" s="38">
        <v>0</v>
      </c>
      <c r="N62" s="38">
        <v>0</v>
      </c>
      <c r="O62" s="38">
        <f t="shared" si="15"/>
        <v>6514428</v>
      </c>
      <c r="P62" s="38">
        <f t="shared" si="1"/>
        <v>1506.8497713504548</v>
      </c>
      <c r="Q62" s="38">
        <v>1982.7603840664699</v>
      </c>
      <c r="R62" s="40" t="s">
        <v>194</v>
      </c>
    </row>
    <row r="63" spans="1:18" ht="24.95" customHeight="1" x14ac:dyDescent="0.25">
      <c r="A63" s="47">
        <v>45</v>
      </c>
      <c r="B63" s="44" t="s">
        <v>225</v>
      </c>
      <c r="C63" s="37">
        <v>1995</v>
      </c>
      <c r="D63" s="37"/>
      <c r="E63" s="20" t="s">
        <v>29</v>
      </c>
      <c r="F63" s="37">
        <v>9</v>
      </c>
      <c r="G63" s="37">
        <v>2</v>
      </c>
      <c r="H63" s="38">
        <v>5417.72</v>
      </c>
      <c r="I63" s="38">
        <v>4988</v>
      </c>
      <c r="J63" s="39">
        <v>400</v>
      </c>
      <c r="K63" s="38">
        <f>'прил 2'!C61</f>
        <v>6514428</v>
      </c>
      <c r="L63" s="38">
        <f t="shared" si="14"/>
        <v>0</v>
      </c>
      <c r="M63" s="38">
        <v>0</v>
      </c>
      <c r="N63" s="38">
        <v>0</v>
      </c>
      <c r="O63" s="38">
        <f t="shared" si="15"/>
        <v>6514428</v>
      </c>
      <c r="P63" s="38">
        <f t="shared" si="1"/>
        <v>1306.020048115477</v>
      </c>
      <c r="Q63" s="38">
        <v>1773.4127906976701</v>
      </c>
      <c r="R63" s="40" t="s">
        <v>194</v>
      </c>
    </row>
    <row r="64" spans="1:18" ht="24.95" customHeight="1" x14ac:dyDescent="0.25">
      <c r="A64" s="36" t="s">
        <v>46</v>
      </c>
      <c r="B64" s="44"/>
      <c r="C64" s="32" t="s">
        <v>28</v>
      </c>
      <c r="D64" s="32" t="s">
        <v>28</v>
      </c>
      <c r="E64" s="32" t="s">
        <v>28</v>
      </c>
      <c r="F64" s="32" t="s">
        <v>28</v>
      </c>
      <c r="G64" s="32" t="s">
        <v>28</v>
      </c>
      <c r="H64" s="33">
        <f t="shared" ref="H64:O64" si="16">SUM(H65)</f>
        <v>696.89</v>
      </c>
      <c r="I64" s="33">
        <f t="shared" si="16"/>
        <v>633.54</v>
      </c>
      <c r="J64" s="35">
        <f t="shared" si="16"/>
        <v>33</v>
      </c>
      <c r="K64" s="33">
        <f t="shared" si="16"/>
        <v>120000</v>
      </c>
      <c r="L64" s="33">
        <f t="shared" si="16"/>
        <v>0</v>
      </c>
      <c r="M64" s="33">
        <f t="shared" si="16"/>
        <v>0</v>
      </c>
      <c r="N64" s="33">
        <f t="shared" si="16"/>
        <v>0</v>
      </c>
      <c r="O64" s="33">
        <f t="shared" si="16"/>
        <v>120000</v>
      </c>
      <c r="P64" s="33">
        <f t="shared" si="1"/>
        <v>189.41187612463304</v>
      </c>
      <c r="Q64" s="33">
        <f>MAX(Q65)</f>
        <v>1142</v>
      </c>
      <c r="R64" s="32" t="s">
        <v>28</v>
      </c>
    </row>
    <row r="65" spans="1:18" ht="24.95" customHeight="1" x14ac:dyDescent="0.25">
      <c r="A65" s="47">
        <v>46</v>
      </c>
      <c r="B65" s="45" t="s">
        <v>113</v>
      </c>
      <c r="C65" s="37">
        <v>1964</v>
      </c>
      <c r="D65" s="37"/>
      <c r="E65" s="20" t="s">
        <v>29</v>
      </c>
      <c r="F65" s="37">
        <v>2</v>
      </c>
      <c r="G65" s="37">
        <v>2</v>
      </c>
      <c r="H65" s="38">
        <v>696.89</v>
      </c>
      <c r="I65" s="38">
        <v>633.54</v>
      </c>
      <c r="J65" s="39">
        <v>33</v>
      </c>
      <c r="K65" s="38">
        <f>'прил 2'!C63</f>
        <v>120000</v>
      </c>
      <c r="L65" s="38">
        <f>SUM(L66:L75)</f>
        <v>0</v>
      </c>
      <c r="M65" s="38">
        <v>0</v>
      </c>
      <c r="N65" s="38">
        <v>0</v>
      </c>
      <c r="O65" s="38">
        <f>K65-L65-M65-N65</f>
        <v>120000</v>
      </c>
      <c r="P65" s="38">
        <f t="shared" si="1"/>
        <v>189.41187612463304</v>
      </c>
      <c r="Q65" s="38">
        <v>1142</v>
      </c>
      <c r="R65" s="40" t="s">
        <v>194</v>
      </c>
    </row>
    <row r="66" spans="1:18" ht="24.95" customHeight="1" x14ac:dyDescent="0.25">
      <c r="A66" s="36" t="s">
        <v>48</v>
      </c>
      <c r="B66" s="45"/>
      <c r="C66" s="32" t="s">
        <v>28</v>
      </c>
      <c r="D66" s="32" t="s">
        <v>28</v>
      </c>
      <c r="E66" s="32" t="s">
        <v>28</v>
      </c>
      <c r="F66" s="32" t="s">
        <v>28</v>
      </c>
      <c r="G66" s="32" t="s">
        <v>28</v>
      </c>
      <c r="H66" s="33">
        <f t="shared" ref="H66:O66" si="17">SUM(H67:H68)</f>
        <v>637.29999999999995</v>
      </c>
      <c r="I66" s="33">
        <f t="shared" si="17"/>
        <v>524.6</v>
      </c>
      <c r="J66" s="35">
        <f t="shared" si="17"/>
        <v>29</v>
      </c>
      <c r="K66" s="33">
        <f t="shared" si="17"/>
        <v>8156584.4000000004</v>
      </c>
      <c r="L66" s="33">
        <f t="shared" si="17"/>
        <v>0</v>
      </c>
      <c r="M66" s="33">
        <f t="shared" si="17"/>
        <v>0</v>
      </c>
      <c r="N66" s="33">
        <f t="shared" si="17"/>
        <v>0</v>
      </c>
      <c r="O66" s="33">
        <f t="shared" si="17"/>
        <v>8156584.4000000004</v>
      </c>
      <c r="P66" s="33">
        <f t="shared" si="1"/>
        <v>15548.197483797179</v>
      </c>
      <c r="Q66" s="33">
        <f>MAX(Q67:Q68)</f>
        <v>40226.19</v>
      </c>
      <c r="R66" s="32" t="s">
        <v>28</v>
      </c>
    </row>
    <row r="67" spans="1:18" ht="24.95" customHeight="1" x14ac:dyDescent="0.25">
      <c r="A67" s="47">
        <v>47</v>
      </c>
      <c r="B67" s="44" t="s">
        <v>226</v>
      </c>
      <c r="C67" s="37">
        <v>1967</v>
      </c>
      <c r="D67" s="37"/>
      <c r="E67" s="20" t="s">
        <v>29</v>
      </c>
      <c r="F67" s="37">
        <v>2</v>
      </c>
      <c r="G67" s="37">
        <v>2</v>
      </c>
      <c r="H67" s="38">
        <v>417</v>
      </c>
      <c r="I67" s="38">
        <v>369.3</v>
      </c>
      <c r="J67" s="39">
        <v>19</v>
      </c>
      <c r="K67" s="38">
        <f>'прил 2'!C65</f>
        <v>5778215.5</v>
      </c>
      <c r="L67" s="38">
        <f>SUM(L68:L77)</f>
        <v>0</v>
      </c>
      <c r="M67" s="38">
        <v>0</v>
      </c>
      <c r="N67" s="38">
        <v>0</v>
      </c>
      <c r="O67" s="38">
        <f>K67-L67-M67-N67</f>
        <v>5778215.5</v>
      </c>
      <c r="P67" s="38">
        <f t="shared" si="1"/>
        <v>15646.399945843486</v>
      </c>
      <c r="Q67" s="38">
        <v>40226.19</v>
      </c>
      <c r="R67" s="40" t="s">
        <v>194</v>
      </c>
    </row>
    <row r="68" spans="1:18" ht="24.95" customHeight="1" x14ac:dyDescent="0.25">
      <c r="A68" s="47">
        <v>48</v>
      </c>
      <c r="B68" s="44" t="s">
        <v>116</v>
      </c>
      <c r="C68" s="37">
        <v>1970</v>
      </c>
      <c r="D68" s="37"/>
      <c r="E68" s="20" t="s">
        <v>29</v>
      </c>
      <c r="F68" s="37">
        <v>1</v>
      </c>
      <c r="G68" s="37">
        <v>2</v>
      </c>
      <c r="H68" s="38">
        <v>220.3</v>
      </c>
      <c r="I68" s="38">
        <v>155.30000000000001</v>
      </c>
      <c r="J68" s="39">
        <v>10</v>
      </c>
      <c r="K68" s="38">
        <f>'прил 2'!C66</f>
        <v>2378368.9</v>
      </c>
      <c r="L68" s="38">
        <f>SUM(L69:L78)</f>
        <v>0</v>
      </c>
      <c r="M68" s="38">
        <v>0</v>
      </c>
      <c r="N68" s="38">
        <v>0</v>
      </c>
      <c r="O68" s="38">
        <f>K68-L68-M68-N68</f>
        <v>2378368.9</v>
      </c>
      <c r="P68" s="38">
        <f t="shared" si="1"/>
        <v>15314.674179008369</v>
      </c>
      <c r="Q68" s="38">
        <v>33893.81</v>
      </c>
      <c r="R68" s="40" t="s">
        <v>194</v>
      </c>
    </row>
    <row r="69" spans="1:18" ht="24.95" customHeight="1" x14ac:dyDescent="0.25">
      <c r="A69" s="36" t="s">
        <v>117</v>
      </c>
      <c r="B69" s="44"/>
      <c r="C69" s="32" t="s">
        <v>28</v>
      </c>
      <c r="D69" s="32" t="s">
        <v>28</v>
      </c>
      <c r="E69" s="32" t="s">
        <v>28</v>
      </c>
      <c r="F69" s="32" t="s">
        <v>28</v>
      </c>
      <c r="G69" s="32" t="s">
        <v>28</v>
      </c>
      <c r="H69" s="33">
        <f t="shared" ref="H69:O69" si="18">SUM(H70:H71)</f>
        <v>1285.8399999999999</v>
      </c>
      <c r="I69" s="33">
        <f t="shared" si="18"/>
        <v>1131.3</v>
      </c>
      <c r="J69" s="35">
        <f t="shared" si="18"/>
        <v>65</v>
      </c>
      <c r="K69" s="33">
        <f t="shared" si="18"/>
        <v>22071840.450000003</v>
      </c>
      <c r="L69" s="33">
        <f t="shared" si="18"/>
        <v>0</v>
      </c>
      <c r="M69" s="33">
        <f t="shared" si="18"/>
        <v>0</v>
      </c>
      <c r="N69" s="33">
        <f t="shared" si="18"/>
        <v>0</v>
      </c>
      <c r="O69" s="33">
        <f t="shared" si="18"/>
        <v>22071840.450000003</v>
      </c>
      <c r="P69" s="33">
        <f t="shared" si="1"/>
        <v>19510.156854945642</v>
      </c>
      <c r="Q69" s="33">
        <f>MAX(Q70:Q71)</f>
        <v>54436.81</v>
      </c>
      <c r="R69" s="32" t="s">
        <v>28</v>
      </c>
    </row>
    <row r="70" spans="1:18" ht="24.95" customHeight="1" x14ac:dyDescent="0.25">
      <c r="A70" s="47">
        <v>49</v>
      </c>
      <c r="B70" s="45" t="s">
        <v>227</v>
      </c>
      <c r="C70" s="37">
        <v>1986</v>
      </c>
      <c r="D70" s="37"/>
      <c r="E70" s="20" t="s">
        <v>29</v>
      </c>
      <c r="F70" s="37">
        <v>2</v>
      </c>
      <c r="G70" s="37">
        <v>3</v>
      </c>
      <c r="H70" s="38">
        <v>908.64</v>
      </c>
      <c r="I70" s="38">
        <v>777.1</v>
      </c>
      <c r="J70" s="39">
        <v>42</v>
      </c>
      <c r="K70" s="38">
        <f>'прил 2'!C68</f>
        <v>18026541.790000003</v>
      </c>
      <c r="L70" s="38">
        <f>SUM(L71:L80)</f>
        <v>0</v>
      </c>
      <c r="M70" s="38">
        <v>0</v>
      </c>
      <c r="N70" s="38">
        <v>0</v>
      </c>
      <c r="O70" s="38">
        <f>K70-L70-M70-N70</f>
        <v>18026541.790000003</v>
      </c>
      <c r="P70" s="38">
        <f t="shared" si="1"/>
        <v>23197.197001672888</v>
      </c>
      <c r="Q70" s="38">
        <v>54436.81</v>
      </c>
      <c r="R70" s="40" t="s">
        <v>194</v>
      </c>
    </row>
    <row r="71" spans="1:18" ht="24.95" customHeight="1" x14ac:dyDescent="0.25">
      <c r="A71" s="47">
        <v>50</v>
      </c>
      <c r="B71" s="44" t="s">
        <v>118</v>
      </c>
      <c r="C71" s="37">
        <v>1965</v>
      </c>
      <c r="D71" s="37"/>
      <c r="E71" s="20" t="s">
        <v>29</v>
      </c>
      <c r="F71" s="37">
        <v>2</v>
      </c>
      <c r="G71" s="37">
        <v>1</v>
      </c>
      <c r="H71" s="38">
        <v>377.2</v>
      </c>
      <c r="I71" s="38">
        <v>354.2</v>
      </c>
      <c r="J71" s="39">
        <v>23</v>
      </c>
      <c r="K71" s="38">
        <f>'прил 2'!C69</f>
        <v>4045298.66</v>
      </c>
      <c r="L71" s="38">
        <f>SUM(L72:L81)</f>
        <v>0</v>
      </c>
      <c r="M71" s="38">
        <v>0</v>
      </c>
      <c r="N71" s="38">
        <v>0</v>
      </c>
      <c r="O71" s="38">
        <f>K71-L71-M71-N71</f>
        <v>4045298.66</v>
      </c>
      <c r="P71" s="38">
        <f t="shared" si="1"/>
        <v>11420.944833427442</v>
      </c>
      <c r="Q71" s="38">
        <v>29837.81</v>
      </c>
      <c r="R71" s="40" t="s">
        <v>194</v>
      </c>
    </row>
    <row r="72" spans="1:18" ht="24.95" customHeight="1" x14ac:dyDescent="0.25">
      <c r="A72" s="36" t="s">
        <v>49</v>
      </c>
      <c r="B72" s="44"/>
      <c r="C72" s="32" t="s">
        <v>28</v>
      </c>
      <c r="D72" s="32" t="s">
        <v>28</v>
      </c>
      <c r="E72" s="32" t="s">
        <v>28</v>
      </c>
      <c r="F72" s="32" t="s">
        <v>28</v>
      </c>
      <c r="G72" s="32" t="s">
        <v>28</v>
      </c>
      <c r="H72" s="33">
        <f t="shared" ref="H72:O72" si="19">SUM(H73:H75)</f>
        <v>2023.9</v>
      </c>
      <c r="I72" s="33">
        <f t="shared" si="19"/>
        <v>1605.9</v>
      </c>
      <c r="J72" s="35">
        <f t="shared" si="19"/>
        <v>135</v>
      </c>
      <c r="K72" s="33">
        <f t="shared" si="19"/>
        <v>11756063.100000001</v>
      </c>
      <c r="L72" s="33">
        <f t="shared" si="19"/>
        <v>0</v>
      </c>
      <c r="M72" s="33">
        <f t="shared" si="19"/>
        <v>0</v>
      </c>
      <c r="N72" s="33">
        <f t="shared" si="19"/>
        <v>0</v>
      </c>
      <c r="O72" s="33">
        <f t="shared" si="19"/>
        <v>11756063.100000001</v>
      </c>
      <c r="P72" s="33">
        <f t="shared" si="1"/>
        <v>7320.5449280777138</v>
      </c>
      <c r="Q72" s="33">
        <f>MAX(Q73:Q75)</f>
        <v>29990.81</v>
      </c>
      <c r="R72" s="32" t="s">
        <v>28</v>
      </c>
    </row>
    <row r="73" spans="1:18" ht="24.95" customHeight="1" x14ac:dyDescent="0.25">
      <c r="A73" s="47">
        <v>51</v>
      </c>
      <c r="B73" s="44" t="s">
        <v>228</v>
      </c>
      <c r="C73" s="37">
        <v>1988</v>
      </c>
      <c r="D73" s="37"/>
      <c r="E73" s="20" t="s">
        <v>29</v>
      </c>
      <c r="F73" s="37">
        <v>2</v>
      </c>
      <c r="G73" s="37">
        <v>1</v>
      </c>
      <c r="H73" s="38">
        <v>791</v>
      </c>
      <c r="I73" s="38">
        <v>428.5</v>
      </c>
      <c r="J73" s="39">
        <v>31</v>
      </c>
      <c r="K73" s="38">
        <f>'прил 2'!C71</f>
        <v>40000</v>
      </c>
      <c r="L73" s="38">
        <f>SUM(L74:L83)</f>
        <v>0</v>
      </c>
      <c r="M73" s="38">
        <v>0</v>
      </c>
      <c r="N73" s="38">
        <v>0</v>
      </c>
      <c r="O73" s="38">
        <f>K73-L73-M73-N73</f>
        <v>40000</v>
      </c>
      <c r="P73" s="38">
        <f t="shared" si="1"/>
        <v>93.348891481913654</v>
      </c>
      <c r="Q73" s="38">
        <v>1142</v>
      </c>
      <c r="R73" s="40" t="s">
        <v>194</v>
      </c>
    </row>
    <row r="74" spans="1:18" ht="24.95" customHeight="1" x14ac:dyDescent="0.25">
      <c r="A74" s="47">
        <v>52</v>
      </c>
      <c r="B74" s="44" t="s">
        <v>119</v>
      </c>
      <c r="C74" s="37">
        <v>1976</v>
      </c>
      <c r="D74" s="37"/>
      <c r="E74" s="20" t="s">
        <v>29</v>
      </c>
      <c r="F74" s="37">
        <v>2</v>
      </c>
      <c r="G74" s="37">
        <v>1</v>
      </c>
      <c r="H74" s="38">
        <v>500.8</v>
      </c>
      <c r="I74" s="38">
        <v>446.5</v>
      </c>
      <c r="J74" s="39">
        <v>49</v>
      </c>
      <c r="K74" s="38">
        <f>'прил 2'!C72</f>
        <v>5093209.13</v>
      </c>
      <c r="L74" s="38">
        <f>SUM(L75:L84)</f>
        <v>0</v>
      </c>
      <c r="M74" s="38">
        <v>0</v>
      </c>
      <c r="N74" s="38">
        <v>0</v>
      </c>
      <c r="O74" s="38">
        <f>K74-L74-M74-N74</f>
        <v>5093209.13</v>
      </c>
      <c r="P74" s="38">
        <f t="shared" si="1"/>
        <v>11406.963337066069</v>
      </c>
      <c r="Q74" s="38">
        <v>29990.81</v>
      </c>
      <c r="R74" s="40" t="s">
        <v>194</v>
      </c>
    </row>
    <row r="75" spans="1:18" ht="24.95" customHeight="1" x14ac:dyDescent="0.25">
      <c r="A75" s="47">
        <v>53</v>
      </c>
      <c r="B75" s="44" t="s">
        <v>120</v>
      </c>
      <c r="C75" s="37">
        <v>1978</v>
      </c>
      <c r="D75" s="37"/>
      <c r="E75" s="20" t="s">
        <v>29</v>
      </c>
      <c r="F75" s="37">
        <v>2</v>
      </c>
      <c r="G75" s="37">
        <v>2</v>
      </c>
      <c r="H75" s="38">
        <v>732.1</v>
      </c>
      <c r="I75" s="38">
        <v>730.9</v>
      </c>
      <c r="J75" s="39">
        <v>55</v>
      </c>
      <c r="K75" s="38">
        <f>'прил 2'!C73</f>
        <v>6622853.9700000007</v>
      </c>
      <c r="L75" s="38">
        <f>SUM(L76:L85)</f>
        <v>0</v>
      </c>
      <c r="M75" s="38">
        <v>0</v>
      </c>
      <c r="N75" s="38">
        <v>0</v>
      </c>
      <c r="O75" s="38">
        <f>K75-L75-M75-N75</f>
        <v>6622853.9700000007</v>
      </c>
      <c r="P75" s="38">
        <f t="shared" si="1"/>
        <v>9061.231317553702</v>
      </c>
      <c r="Q75" s="38">
        <v>29990.81</v>
      </c>
      <c r="R75" s="40" t="s">
        <v>194</v>
      </c>
    </row>
    <row r="76" spans="1:18" ht="24.95" customHeight="1" x14ac:dyDescent="0.25">
      <c r="A76" s="41" t="s">
        <v>50</v>
      </c>
      <c r="B76" s="44"/>
      <c r="C76" s="32" t="s">
        <v>28</v>
      </c>
      <c r="D76" s="32" t="s">
        <v>28</v>
      </c>
      <c r="E76" s="32" t="s">
        <v>28</v>
      </c>
      <c r="F76" s="32" t="s">
        <v>28</v>
      </c>
      <c r="G76" s="32" t="s">
        <v>28</v>
      </c>
      <c r="H76" s="33">
        <f t="shared" ref="H76:O76" si="20">SUM(H77:H91)</f>
        <v>26209.25</v>
      </c>
      <c r="I76" s="33">
        <f t="shared" si="20"/>
        <v>24117.850000000002</v>
      </c>
      <c r="J76" s="35">
        <f t="shared" si="20"/>
        <v>917</v>
      </c>
      <c r="K76" s="33">
        <f t="shared" si="20"/>
        <v>135879852.87</v>
      </c>
      <c r="L76" s="33">
        <f t="shared" si="20"/>
        <v>0</v>
      </c>
      <c r="M76" s="33">
        <f t="shared" si="20"/>
        <v>4665457.5599999996</v>
      </c>
      <c r="N76" s="33">
        <f t="shared" si="20"/>
        <v>0</v>
      </c>
      <c r="O76" s="33">
        <f t="shared" si="20"/>
        <v>131214395.30999999</v>
      </c>
      <c r="P76" s="33">
        <f t="shared" ref="P76:P139" si="21">K76/I76</f>
        <v>5633.9952719666135</v>
      </c>
      <c r="Q76" s="33">
        <f>MAX(Q77:Q91)</f>
        <v>161617</v>
      </c>
      <c r="R76" s="32" t="s">
        <v>28</v>
      </c>
    </row>
    <row r="77" spans="1:18" ht="24.95" customHeight="1" x14ac:dyDescent="0.25">
      <c r="A77" s="47">
        <v>54</v>
      </c>
      <c r="B77" s="44" t="s">
        <v>229</v>
      </c>
      <c r="C77" s="37">
        <v>1986</v>
      </c>
      <c r="D77" s="37"/>
      <c r="E77" s="20" t="s">
        <v>29</v>
      </c>
      <c r="F77" s="37">
        <v>5</v>
      </c>
      <c r="G77" s="37">
        <v>4</v>
      </c>
      <c r="H77" s="38">
        <v>2726.2</v>
      </c>
      <c r="I77" s="38">
        <v>2718.5</v>
      </c>
      <c r="J77" s="39">
        <v>68</v>
      </c>
      <c r="K77" s="38">
        <f>'прил 2'!C75</f>
        <v>12892288.75</v>
      </c>
      <c r="L77" s="38">
        <f>SUM(L78:L87)</f>
        <v>0</v>
      </c>
      <c r="M77" s="38">
        <v>0</v>
      </c>
      <c r="N77" s="38">
        <v>0</v>
      </c>
      <c r="O77" s="38">
        <f t="shared" ref="O77:O91" si="22">K77-L77-M77-N77</f>
        <v>12892288.75</v>
      </c>
      <c r="P77" s="38">
        <f t="shared" si="21"/>
        <v>4742.4273496413462</v>
      </c>
      <c r="Q77" s="38">
        <v>8722.24</v>
      </c>
      <c r="R77" s="40" t="s">
        <v>194</v>
      </c>
    </row>
    <row r="78" spans="1:18" ht="24.95" customHeight="1" x14ac:dyDescent="0.25">
      <c r="A78" s="47">
        <v>55</v>
      </c>
      <c r="B78" s="44" t="s">
        <v>230</v>
      </c>
      <c r="C78" s="37">
        <v>1990</v>
      </c>
      <c r="D78" s="37"/>
      <c r="E78" s="20" t="s">
        <v>29</v>
      </c>
      <c r="F78" s="37">
        <v>5</v>
      </c>
      <c r="G78" s="37">
        <v>2</v>
      </c>
      <c r="H78" s="38">
        <v>2285.8000000000002</v>
      </c>
      <c r="I78" s="38">
        <v>2078.0100000000002</v>
      </c>
      <c r="J78" s="39">
        <v>48</v>
      </c>
      <c r="K78" s="38">
        <f>'прил 2'!C76</f>
        <v>40000</v>
      </c>
      <c r="L78" s="38">
        <f>SUM(L79:L88)</f>
        <v>0</v>
      </c>
      <c r="M78" s="38">
        <v>0</v>
      </c>
      <c r="N78" s="38">
        <v>0</v>
      </c>
      <c r="O78" s="38">
        <f t="shared" si="22"/>
        <v>40000</v>
      </c>
      <c r="P78" s="38">
        <f t="shared" si="21"/>
        <v>19.249185518837731</v>
      </c>
      <c r="Q78" s="38">
        <v>643</v>
      </c>
      <c r="R78" s="40" t="s">
        <v>194</v>
      </c>
    </row>
    <row r="79" spans="1:18" ht="24.95" customHeight="1" x14ac:dyDescent="0.25">
      <c r="A79" s="47">
        <v>56</v>
      </c>
      <c r="B79" s="44" t="s">
        <v>231</v>
      </c>
      <c r="C79" s="37">
        <v>1986</v>
      </c>
      <c r="D79" s="37"/>
      <c r="E79" s="20" t="s">
        <v>29</v>
      </c>
      <c r="F79" s="37">
        <v>5</v>
      </c>
      <c r="G79" s="37">
        <v>3</v>
      </c>
      <c r="H79" s="38">
        <v>3167.01</v>
      </c>
      <c r="I79" s="38">
        <v>2879.11</v>
      </c>
      <c r="J79" s="39">
        <v>65</v>
      </c>
      <c r="K79" s="38">
        <f>'прил 2'!C77</f>
        <v>24834356</v>
      </c>
      <c r="L79" s="38">
        <f>SUM(L80:L89)</f>
        <v>0</v>
      </c>
      <c r="M79" s="38">
        <v>2461558.37</v>
      </c>
      <c r="N79" s="38">
        <v>0</v>
      </c>
      <c r="O79" s="38">
        <f t="shared" si="22"/>
        <v>22372797.629999999</v>
      </c>
      <c r="P79" s="38">
        <f t="shared" si="21"/>
        <v>8625.7058604916092</v>
      </c>
      <c r="Q79" s="38">
        <v>14947</v>
      </c>
      <c r="R79" s="40" t="s">
        <v>194</v>
      </c>
    </row>
    <row r="80" spans="1:18" ht="24.95" customHeight="1" x14ac:dyDescent="0.25">
      <c r="A80" s="47">
        <v>57</v>
      </c>
      <c r="B80" s="44" t="s">
        <v>232</v>
      </c>
      <c r="C80" s="37">
        <v>1988</v>
      </c>
      <c r="D80" s="37"/>
      <c r="E80" s="20" t="s">
        <v>29</v>
      </c>
      <c r="F80" s="37">
        <v>3</v>
      </c>
      <c r="G80" s="37">
        <v>2</v>
      </c>
      <c r="H80" s="38">
        <v>1391.5</v>
      </c>
      <c r="I80" s="38">
        <v>1265</v>
      </c>
      <c r="J80" s="39">
        <v>22</v>
      </c>
      <c r="K80" s="38">
        <f>'прил 2'!C78</f>
        <v>18252230</v>
      </c>
      <c r="L80" s="38">
        <f>SUM(L81:L90)</f>
        <v>0</v>
      </c>
      <c r="M80" s="38">
        <v>1366097.84</v>
      </c>
      <c r="N80" s="38">
        <v>0</v>
      </c>
      <c r="O80" s="38">
        <f t="shared" si="22"/>
        <v>16886132.16</v>
      </c>
      <c r="P80" s="38">
        <f t="shared" si="21"/>
        <v>14428.640316205534</v>
      </c>
      <c r="Q80" s="38">
        <v>36234</v>
      </c>
      <c r="R80" s="40" t="s">
        <v>194</v>
      </c>
    </row>
    <row r="81" spans="1:18" ht="24.95" customHeight="1" x14ac:dyDescent="0.25">
      <c r="A81" s="47">
        <v>58</v>
      </c>
      <c r="B81" s="44" t="s">
        <v>233</v>
      </c>
      <c r="C81" s="37">
        <v>1991</v>
      </c>
      <c r="D81" s="37"/>
      <c r="E81" s="20" t="s">
        <v>29</v>
      </c>
      <c r="F81" s="37">
        <v>3</v>
      </c>
      <c r="G81" s="37">
        <v>2</v>
      </c>
      <c r="H81" s="38">
        <v>1185.9100000000001</v>
      </c>
      <c r="I81" s="38">
        <v>1078.0999999999999</v>
      </c>
      <c r="J81" s="39">
        <v>26</v>
      </c>
      <c r="K81" s="38">
        <f>'прил 2'!C79</f>
        <v>7797463.6900000004</v>
      </c>
      <c r="L81" s="38">
        <f>SUM(L82:L91)</f>
        <v>0</v>
      </c>
      <c r="M81" s="38">
        <v>0</v>
      </c>
      <c r="N81" s="38">
        <v>0</v>
      </c>
      <c r="O81" s="38">
        <f t="shared" si="22"/>
        <v>7797463.6900000004</v>
      </c>
      <c r="P81" s="38">
        <f t="shared" si="21"/>
        <v>7232.5978016881563</v>
      </c>
      <c r="Q81" s="38">
        <v>29386</v>
      </c>
      <c r="R81" s="40" t="s">
        <v>194</v>
      </c>
    </row>
    <row r="82" spans="1:18" ht="24.95" customHeight="1" x14ac:dyDescent="0.25">
      <c r="A82" s="47">
        <v>59</v>
      </c>
      <c r="B82" s="44" t="s">
        <v>234</v>
      </c>
      <c r="C82" s="37">
        <v>1981</v>
      </c>
      <c r="D82" s="37">
        <v>2016</v>
      </c>
      <c r="E82" s="20" t="s">
        <v>29</v>
      </c>
      <c r="F82" s="37">
        <v>5</v>
      </c>
      <c r="G82" s="37">
        <v>1</v>
      </c>
      <c r="H82" s="38">
        <v>1382.16</v>
      </c>
      <c r="I82" s="38">
        <v>1083.7</v>
      </c>
      <c r="J82" s="39">
        <v>203</v>
      </c>
      <c r="K82" s="38">
        <f>'прил 2'!C80</f>
        <v>40000</v>
      </c>
      <c r="L82" s="38">
        <f t="shared" ref="L82:L91" si="23">SUM(L83:L91)</f>
        <v>0</v>
      </c>
      <c r="M82" s="38">
        <v>0</v>
      </c>
      <c r="N82" s="38">
        <v>0</v>
      </c>
      <c r="O82" s="38">
        <f t="shared" si="22"/>
        <v>40000</v>
      </c>
      <c r="P82" s="38">
        <f t="shared" si="21"/>
        <v>36.910584109993536</v>
      </c>
      <c r="Q82" s="38">
        <v>643</v>
      </c>
      <c r="R82" s="40" t="s">
        <v>194</v>
      </c>
    </row>
    <row r="83" spans="1:18" ht="24.95" customHeight="1" x14ac:dyDescent="0.25">
      <c r="A83" s="47">
        <v>60</v>
      </c>
      <c r="B83" s="44" t="s">
        <v>235</v>
      </c>
      <c r="C83" s="37">
        <v>1988</v>
      </c>
      <c r="D83" s="37">
        <v>2018</v>
      </c>
      <c r="E83" s="20" t="s">
        <v>29</v>
      </c>
      <c r="F83" s="37">
        <v>5</v>
      </c>
      <c r="G83" s="37">
        <v>4</v>
      </c>
      <c r="H83" s="38">
        <v>2747.37</v>
      </c>
      <c r="I83" s="38">
        <v>2499.5100000000002</v>
      </c>
      <c r="J83" s="39">
        <v>64</v>
      </c>
      <c r="K83" s="38">
        <f>'прил 2'!C81</f>
        <v>160000</v>
      </c>
      <c r="L83" s="38">
        <f t="shared" si="23"/>
        <v>0</v>
      </c>
      <c r="M83" s="38">
        <v>0</v>
      </c>
      <c r="N83" s="38">
        <v>0</v>
      </c>
      <c r="O83" s="38">
        <f t="shared" si="22"/>
        <v>160000</v>
      </c>
      <c r="P83" s="38">
        <f t="shared" si="21"/>
        <v>64.012546459105977</v>
      </c>
      <c r="Q83" s="38">
        <v>643</v>
      </c>
      <c r="R83" s="40" t="s">
        <v>194</v>
      </c>
    </row>
    <row r="84" spans="1:18" ht="24.95" customHeight="1" x14ac:dyDescent="0.25">
      <c r="A84" s="47">
        <v>61</v>
      </c>
      <c r="B84" s="44" t="s">
        <v>236</v>
      </c>
      <c r="C84" s="37">
        <v>1988</v>
      </c>
      <c r="D84" s="37">
        <v>2013</v>
      </c>
      <c r="E84" s="20" t="s">
        <v>29</v>
      </c>
      <c r="F84" s="37">
        <v>5</v>
      </c>
      <c r="G84" s="37">
        <v>6</v>
      </c>
      <c r="H84" s="38">
        <v>5969.2</v>
      </c>
      <c r="I84" s="38">
        <v>5720.81</v>
      </c>
      <c r="J84" s="39">
        <v>147</v>
      </c>
      <c r="K84" s="38">
        <f>'прил 2'!C82</f>
        <v>120000</v>
      </c>
      <c r="L84" s="38">
        <f t="shared" si="23"/>
        <v>0</v>
      </c>
      <c r="M84" s="38">
        <v>0</v>
      </c>
      <c r="N84" s="38">
        <v>0</v>
      </c>
      <c r="O84" s="38">
        <f t="shared" si="22"/>
        <v>120000</v>
      </c>
      <c r="P84" s="38">
        <f t="shared" si="21"/>
        <v>20.976050594234032</v>
      </c>
      <c r="Q84" s="38">
        <v>643</v>
      </c>
      <c r="R84" s="40" t="s">
        <v>194</v>
      </c>
    </row>
    <row r="85" spans="1:18" ht="24.95" customHeight="1" x14ac:dyDescent="0.25">
      <c r="A85" s="47">
        <v>62</v>
      </c>
      <c r="B85" s="44" t="s">
        <v>237</v>
      </c>
      <c r="C85" s="37">
        <v>1980</v>
      </c>
      <c r="D85" s="37"/>
      <c r="E85" s="20" t="s">
        <v>29</v>
      </c>
      <c r="F85" s="37">
        <v>2</v>
      </c>
      <c r="G85" s="37">
        <v>2</v>
      </c>
      <c r="H85" s="38">
        <v>809.2</v>
      </c>
      <c r="I85" s="38">
        <v>775.8</v>
      </c>
      <c r="J85" s="39">
        <v>74</v>
      </c>
      <c r="K85" s="38">
        <f>'прил 2'!C83</f>
        <v>15166764</v>
      </c>
      <c r="L85" s="38">
        <f t="shared" si="23"/>
        <v>0</v>
      </c>
      <c r="M85" s="38">
        <v>837801.35</v>
      </c>
      <c r="N85" s="38">
        <v>0</v>
      </c>
      <c r="O85" s="38">
        <f t="shared" si="22"/>
        <v>14328962.65</v>
      </c>
      <c r="P85" s="38">
        <f t="shared" si="21"/>
        <v>19549.837587006961</v>
      </c>
      <c r="Q85" s="38">
        <v>56216</v>
      </c>
      <c r="R85" s="40" t="s">
        <v>194</v>
      </c>
    </row>
    <row r="86" spans="1:18" ht="24.95" customHeight="1" x14ac:dyDescent="0.25">
      <c r="A86" s="47">
        <v>63</v>
      </c>
      <c r="B86" s="45" t="s">
        <v>51</v>
      </c>
      <c r="C86" s="37">
        <v>1984</v>
      </c>
      <c r="D86" s="37"/>
      <c r="E86" s="20" t="s">
        <v>32</v>
      </c>
      <c r="F86" s="37">
        <v>2</v>
      </c>
      <c r="G86" s="37">
        <v>2</v>
      </c>
      <c r="H86" s="38">
        <v>831.1</v>
      </c>
      <c r="I86" s="38">
        <v>748.21</v>
      </c>
      <c r="J86" s="39">
        <v>46</v>
      </c>
      <c r="K86" s="38">
        <f>'прил 2'!C84</f>
        <v>120000</v>
      </c>
      <c r="L86" s="38">
        <f t="shared" si="23"/>
        <v>0</v>
      </c>
      <c r="M86" s="38">
        <v>0</v>
      </c>
      <c r="N86" s="38">
        <v>0</v>
      </c>
      <c r="O86" s="38">
        <f t="shared" si="22"/>
        <v>120000</v>
      </c>
      <c r="P86" s="38">
        <f t="shared" si="21"/>
        <v>160.38278023549537</v>
      </c>
      <c r="Q86" s="38">
        <v>1142</v>
      </c>
      <c r="R86" s="40" t="s">
        <v>194</v>
      </c>
    </row>
    <row r="87" spans="1:18" ht="24.95" customHeight="1" x14ac:dyDescent="0.25">
      <c r="A87" s="47">
        <v>64</v>
      </c>
      <c r="B87" s="45" t="s">
        <v>238</v>
      </c>
      <c r="C87" s="37">
        <v>1986</v>
      </c>
      <c r="D87" s="37"/>
      <c r="E87" s="20" t="s">
        <v>29</v>
      </c>
      <c r="F87" s="37">
        <v>2</v>
      </c>
      <c r="G87" s="37">
        <v>2</v>
      </c>
      <c r="H87" s="38">
        <v>956</v>
      </c>
      <c r="I87" s="38">
        <v>723.1</v>
      </c>
      <c r="J87" s="39">
        <v>68</v>
      </c>
      <c r="K87" s="38">
        <f>'прил 2'!C85</f>
        <v>120000</v>
      </c>
      <c r="L87" s="38">
        <f t="shared" si="23"/>
        <v>0</v>
      </c>
      <c r="M87" s="38">
        <v>0</v>
      </c>
      <c r="N87" s="38">
        <v>0</v>
      </c>
      <c r="O87" s="38">
        <f t="shared" si="22"/>
        <v>120000</v>
      </c>
      <c r="P87" s="38">
        <f t="shared" si="21"/>
        <v>165.95215046328309</v>
      </c>
      <c r="Q87" s="38">
        <v>1142</v>
      </c>
      <c r="R87" s="40" t="s">
        <v>194</v>
      </c>
    </row>
    <row r="88" spans="1:18" ht="24.95" customHeight="1" x14ac:dyDescent="0.25">
      <c r="A88" s="47">
        <v>65</v>
      </c>
      <c r="B88" s="44" t="s">
        <v>122</v>
      </c>
      <c r="C88" s="37">
        <v>1967</v>
      </c>
      <c r="D88" s="37"/>
      <c r="E88" s="20" t="s">
        <v>29</v>
      </c>
      <c r="F88" s="37">
        <v>2</v>
      </c>
      <c r="G88" s="37">
        <v>2</v>
      </c>
      <c r="H88" s="38">
        <v>599.9</v>
      </c>
      <c r="I88" s="38">
        <v>568.70000000000005</v>
      </c>
      <c r="J88" s="39">
        <v>29</v>
      </c>
      <c r="K88" s="38">
        <f>'прил 2'!C86</f>
        <v>16823809.029999997</v>
      </c>
      <c r="L88" s="38">
        <f t="shared" si="23"/>
        <v>0</v>
      </c>
      <c r="M88" s="38">
        <v>0</v>
      </c>
      <c r="N88" s="38">
        <v>0</v>
      </c>
      <c r="O88" s="38">
        <f t="shared" si="22"/>
        <v>16823809.029999997</v>
      </c>
      <c r="P88" s="38">
        <f t="shared" si="21"/>
        <v>29582.924265869518</v>
      </c>
      <c r="Q88" s="38">
        <v>61637.81</v>
      </c>
      <c r="R88" s="40" t="s">
        <v>194</v>
      </c>
    </row>
    <row r="89" spans="1:18" ht="24.95" customHeight="1" x14ac:dyDescent="0.25">
      <c r="A89" s="47">
        <v>66</v>
      </c>
      <c r="B89" s="44" t="s">
        <v>239</v>
      </c>
      <c r="C89" s="37">
        <v>1968</v>
      </c>
      <c r="D89" s="37">
        <v>2009</v>
      </c>
      <c r="E89" s="20" t="s">
        <v>29</v>
      </c>
      <c r="F89" s="37">
        <v>2</v>
      </c>
      <c r="G89" s="37">
        <v>3</v>
      </c>
      <c r="H89" s="38">
        <v>923.6</v>
      </c>
      <c r="I89" s="38">
        <v>832.2</v>
      </c>
      <c r="J89" s="39">
        <v>22</v>
      </c>
      <c r="K89" s="38">
        <f>'прил 2'!C87</f>
        <v>9754698.5700000003</v>
      </c>
      <c r="L89" s="38">
        <f t="shared" si="23"/>
        <v>0</v>
      </c>
      <c r="M89" s="38">
        <v>0</v>
      </c>
      <c r="N89" s="38">
        <v>0</v>
      </c>
      <c r="O89" s="38">
        <f t="shared" si="22"/>
        <v>9754698.5700000003</v>
      </c>
      <c r="P89" s="38">
        <f t="shared" si="21"/>
        <v>11721.579632299927</v>
      </c>
      <c r="Q89" s="38">
        <v>30979.81</v>
      </c>
      <c r="R89" s="40" t="s">
        <v>194</v>
      </c>
    </row>
    <row r="90" spans="1:18" ht="24.95" customHeight="1" x14ac:dyDescent="0.25">
      <c r="A90" s="47">
        <v>67</v>
      </c>
      <c r="B90" s="44" t="s">
        <v>240</v>
      </c>
      <c r="C90" s="37">
        <v>1969</v>
      </c>
      <c r="D90" s="37"/>
      <c r="E90" s="20" t="s">
        <v>29</v>
      </c>
      <c r="F90" s="37">
        <v>2</v>
      </c>
      <c r="G90" s="37">
        <v>3</v>
      </c>
      <c r="H90" s="38">
        <v>917.7</v>
      </c>
      <c r="I90" s="38">
        <v>897.2</v>
      </c>
      <c r="J90" s="39">
        <v>23</v>
      </c>
      <c r="K90" s="38">
        <f>'прил 2'!C88</f>
        <v>10505322.08</v>
      </c>
      <c r="L90" s="38">
        <f t="shared" si="23"/>
        <v>0</v>
      </c>
      <c r="M90" s="38">
        <v>0</v>
      </c>
      <c r="N90" s="38">
        <v>0</v>
      </c>
      <c r="O90" s="38">
        <f t="shared" si="22"/>
        <v>10505322.08</v>
      </c>
      <c r="P90" s="38">
        <f t="shared" si="21"/>
        <v>11709.008114132857</v>
      </c>
      <c r="Q90" s="38">
        <v>30979.81</v>
      </c>
      <c r="R90" s="40" t="s">
        <v>194</v>
      </c>
    </row>
    <row r="91" spans="1:18" ht="24.95" customHeight="1" x14ac:dyDescent="0.25">
      <c r="A91" s="47">
        <v>68</v>
      </c>
      <c r="B91" s="44" t="s">
        <v>241</v>
      </c>
      <c r="C91" s="37">
        <v>1917</v>
      </c>
      <c r="D91" s="37"/>
      <c r="E91" s="20" t="s">
        <v>29</v>
      </c>
      <c r="F91" s="37">
        <v>2</v>
      </c>
      <c r="G91" s="37">
        <v>1</v>
      </c>
      <c r="H91" s="38">
        <v>316.60000000000002</v>
      </c>
      <c r="I91" s="38">
        <v>249.9</v>
      </c>
      <c r="J91" s="39">
        <v>12</v>
      </c>
      <c r="K91" s="38">
        <f>'прил 2'!C89</f>
        <v>19252920.75</v>
      </c>
      <c r="L91" s="38">
        <f t="shared" si="23"/>
        <v>0</v>
      </c>
      <c r="M91" s="38">
        <v>0</v>
      </c>
      <c r="N91" s="38">
        <v>0</v>
      </c>
      <c r="O91" s="38">
        <f t="shared" si="22"/>
        <v>19252920.75</v>
      </c>
      <c r="P91" s="38">
        <f t="shared" si="21"/>
        <v>77042.5</v>
      </c>
      <c r="Q91" s="38">
        <v>161617</v>
      </c>
      <c r="R91" s="40" t="s">
        <v>194</v>
      </c>
    </row>
    <row r="92" spans="1:18" ht="24.95" customHeight="1" x14ac:dyDescent="0.25">
      <c r="A92" s="36" t="s">
        <v>52</v>
      </c>
      <c r="B92" s="44"/>
      <c r="C92" s="32" t="s">
        <v>28</v>
      </c>
      <c r="D92" s="32" t="s">
        <v>28</v>
      </c>
      <c r="E92" s="32" t="s">
        <v>28</v>
      </c>
      <c r="F92" s="32" t="s">
        <v>28</v>
      </c>
      <c r="G92" s="32" t="s">
        <v>28</v>
      </c>
      <c r="H92" s="33">
        <f t="shared" ref="H92:O92" si="24">SUM(H93:H94)</f>
        <v>1092.17</v>
      </c>
      <c r="I92" s="33">
        <f t="shared" si="24"/>
        <v>1000.21</v>
      </c>
      <c r="J92" s="35">
        <f t="shared" si="24"/>
        <v>57</v>
      </c>
      <c r="K92" s="33">
        <f t="shared" si="24"/>
        <v>15645036.27</v>
      </c>
      <c r="L92" s="33">
        <f t="shared" si="24"/>
        <v>0</v>
      </c>
      <c r="M92" s="33">
        <f t="shared" si="24"/>
        <v>0</v>
      </c>
      <c r="N92" s="33">
        <f t="shared" si="24"/>
        <v>0</v>
      </c>
      <c r="O92" s="33">
        <f t="shared" si="24"/>
        <v>15645036.27</v>
      </c>
      <c r="P92" s="33">
        <f t="shared" si="21"/>
        <v>15641.751502184541</v>
      </c>
      <c r="Q92" s="33">
        <f>MAX(Q93:Q94)</f>
        <v>56003.81</v>
      </c>
      <c r="R92" s="32" t="s">
        <v>28</v>
      </c>
    </row>
    <row r="93" spans="1:18" ht="24.95" customHeight="1" x14ac:dyDescent="0.25">
      <c r="A93" s="47">
        <v>69</v>
      </c>
      <c r="B93" s="44" t="s">
        <v>242</v>
      </c>
      <c r="C93" s="37">
        <v>1971</v>
      </c>
      <c r="D93" s="37">
        <v>2016</v>
      </c>
      <c r="E93" s="20" t="s">
        <v>29</v>
      </c>
      <c r="F93" s="37">
        <v>2</v>
      </c>
      <c r="G93" s="37">
        <v>2</v>
      </c>
      <c r="H93" s="38">
        <v>781.3</v>
      </c>
      <c r="I93" s="38">
        <v>717.6</v>
      </c>
      <c r="J93" s="39">
        <v>31</v>
      </c>
      <c r="K93" s="38">
        <f>'прил 2'!C91</f>
        <v>8195054.7599999998</v>
      </c>
      <c r="L93" s="38">
        <f>SUM(L94:L103)</f>
        <v>0</v>
      </c>
      <c r="M93" s="38">
        <v>0</v>
      </c>
      <c r="N93" s="38">
        <v>0</v>
      </c>
      <c r="O93" s="38">
        <f>K93-L93-M93-N93</f>
        <v>8195054.7599999998</v>
      </c>
      <c r="P93" s="38">
        <f t="shared" si="21"/>
        <v>11420.087458193979</v>
      </c>
      <c r="Q93" s="38">
        <v>30979.81</v>
      </c>
      <c r="R93" s="40" t="s">
        <v>194</v>
      </c>
    </row>
    <row r="94" spans="1:18" ht="24.95" customHeight="1" x14ac:dyDescent="0.25">
      <c r="A94" s="47">
        <v>70</v>
      </c>
      <c r="B94" s="44" t="s">
        <v>243</v>
      </c>
      <c r="C94" s="37">
        <v>1958</v>
      </c>
      <c r="D94" s="37"/>
      <c r="E94" s="20" t="s">
        <v>70</v>
      </c>
      <c r="F94" s="37">
        <v>1</v>
      </c>
      <c r="G94" s="37">
        <v>2</v>
      </c>
      <c r="H94" s="38">
        <v>310.87</v>
      </c>
      <c r="I94" s="38">
        <v>282.61</v>
      </c>
      <c r="J94" s="39">
        <v>26</v>
      </c>
      <c r="K94" s="38">
        <f>'прил 2'!C92</f>
        <v>7449981.5099999988</v>
      </c>
      <c r="L94" s="38">
        <f>SUM(L95:L104)</f>
        <v>0</v>
      </c>
      <c r="M94" s="38">
        <v>0</v>
      </c>
      <c r="N94" s="38">
        <v>0</v>
      </c>
      <c r="O94" s="38">
        <f>K94-L94-M94-N94</f>
        <v>7449981.5099999988</v>
      </c>
      <c r="P94" s="38">
        <f t="shared" si="21"/>
        <v>26361.351367609066</v>
      </c>
      <c r="Q94" s="38">
        <v>56003.81</v>
      </c>
      <c r="R94" s="40" t="s">
        <v>194</v>
      </c>
    </row>
    <row r="95" spans="1:18" ht="24.95" customHeight="1" x14ac:dyDescent="0.25">
      <c r="A95" s="48" t="s">
        <v>53</v>
      </c>
      <c r="B95" s="44"/>
      <c r="C95" s="32" t="s">
        <v>28</v>
      </c>
      <c r="D95" s="32" t="s">
        <v>28</v>
      </c>
      <c r="E95" s="32" t="s">
        <v>28</v>
      </c>
      <c r="F95" s="32" t="s">
        <v>28</v>
      </c>
      <c r="G95" s="32" t="s">
        <v>28</v>
      </c>
      <c r="H95" s="33">
        <f t="shared" ref="H95:O95" si="25">SUM(H96:H370)</f>
        <v>1886147.8599999992</v>
      </c>
      <c r="I95" s="33">
        <f t="shared" si="25"/>
        <v>1514940.5500000005</v>
      </c>
      <c r="J95" s="35">
        <f t="shared" si="25"/>
        <v>87596</v>
      </c>
      <c r="K95" s="33">
        <f t="shared" si="25"/>
        <v>5000250047.9499989</v>
      </c>
      <c r="L95" s="33">
        <f t="shared" si="25"/>
        <v>0</v>
      </c>
      <c r="M95" s="33">
        <f t="shared" si="25"/>
        <v>1439846074.8</v>
      </c>
      <c r="N95" s="33">
        <f t="shared" si="25"/>
        <v>0</v>
      </c>
      <c r="O95" s="33">
        <f t="shared" si="25"/>
        <v>3560403973.1499977</v>
      </c>
      <c r="P95" s="33">
        <f t="shared" si="21"/>
        <v>3300.6246007145278</v>
      </c>
      <c r="Q95" s="33">
        <f>MAX(Q96:Q370)</f>
        <v>177676.76</v>
      </c>
      <c r="R95" s="32" t="s">
        <v>28</v>
      </c>
    </row>
    <row r="96" spans="1:18" ht="24.95" customHeight="1" x14ac:dyDescent="0.25">
      <c r="A96" s="47">
        <v>71</v>
      </c>
      <c r="B96" s="44" t="s">
        <v>157</v>
      </c>
      <c r="C96" s="37">
        <v>1973</v>
      </c>
      <c r="D96" s="37">
        <v>2007</v>
      </c>
      <c r="E96" s="20" t="s">
        <v>32</v>
      </c>
      <c r="F96" s="37">
        <v>5</v>
      </c>
      <c r="G96" s="37">
        <v>6</v>
      </c>
      <c r="H96" s="38">
        <v>4876.3999999999996</v>
      </c>
      <c r="I96" s="38">
        <v>4282.91</v>
      </c>
      <c r="J96" s="39">
        <v>278</v>
      </c>
      <c r="K96" s="38">
        <f>'прил 2'!C94</f>
        <v>103000</v>
      </c>
      <c r="L96" s="38">
        <f t="shared" ref="L96:L159" si="26">SUM(L97:L106)</f>
        <v>0</v>
      </c>
      <c r="M96" s="38">
        <v>0</v>
      </c>
      <c r="N96" s="38">
        <v>0</v>
      </c>
      <c r="O96" s="38">
        <f t="shared" ref="O96:O159" si="27">K96-L96-M96-N96</f>
        <v>103000</v>
      </c>
      <c r="P96" s="38">
        <f t="shared" si="21"/>
        <v>24.049069441104297</v>
      </c>
      <c r="Q96" s="38">
        <v>643</v>
      </c>
      <c r="R96" s="40" t="s">
        <v>194</v>
      </c>
    </row>
    <row r="97" spans="1:18" ht="24.95" customHeight="1" x14ac:dyDescent="0.25">
      <c r="A97" s="47">
        <v>72</v>
      </c>
      <c r="B97" s="44" t="s">
        <v>158</v>
      </c>
      <c r="C97" s="37">
        <v>1986</v>
      </c>
      <c r="D97" s="37">
        <v>2019</v>
      </c>
      <c r="E97" s="20" t="s">
        <v>29</v>
      </c>
      <c r="F97" s="37">
        <v>9</v>
      </c>
      <c r="G97" s="37">
        <v>8</v>
      </c>
      <c r="H97" s="38">
        <v>20250.900000000001</v>
      </c>
      <c r="I97" s="38">
        <v>17635.75</v>
      </c>
      <c r="J97" s="39">
        <v>1132</v>
      </c>
      <c r="K97" s="38">
        <f>'прил 2'!C95</f>
        <v>93537748.159999996</v>
      </c>
      <c r="L97" s="38">
        <f t="shared" si="26"/>
        <v>0</v>
      </c>
      <c r="M97" s="38">
        <v>55930255.359999999</v>
      </c>
      <c r="N97" s="38">
        <v>0</v>
      </c>
      <c r="O97" s="38">
        <f t="shared" si="27"/>
        <v>37607492.799999997</v>
      </c>
      <c r="P97" s="38">
        <f t="shared" si="21"/>
        <v>5303.8712932537601</v>
      </c>
      <c r="Q97" s="38">
        <v>150690.81</v>
      </c>
      <c r="R97" s="40" t="s">
        <v>194</v>
      </c>
    </row>
    <row r="98" spans="1:18" ht="24.95" customHeight="1" x14ac:dyDescent="0.25">
      <c r="A98" s="47">
        <v>73</v>
      </c>
      <c r="B98" s="44" t="s">
        <v>244</v>
      </c>
      <c r="C98" s="37">
        <v>1965</v>
      </c>
      <c r="D98" s="37"/>
      <c r="E98" s="20" t="s">
        <v>70</v>
      </c>
      <c r="F98" s="37">
        <v>5</v>
      </c>
      <c r="G98" s="37">
        <v>4</v>
      </c>
      <c r="H98" s="38">
        <v>3475</v>
      </c>
      <c r="I98" s="38">
        <v>3218.4</v>
      </c>
      <c r="J98" s="39">
        <v>231</v>
      </c>
      <c r="K98" s="38">
        <f>'прил 2'!C96</f>
        <v>41293498.710000001</v>
      </c>
      <c r="L98" s="38">
        <f t="shared" si="26"/>
        <v>0</v>
      </c>
      <c r="M98" s="38">
        <v>0</v>
      </c>
      <c r="N98" s="38">
        <v>0</v>
      </c>
      <c r="O98" s="38">
        <f t="shared" si="27"/>
        <v>41293498.710000001</v>
      </c>
      <c r="P98" s="38">
        <f t="shared" si="21"/>
        <v>12830.443297912007</v>
      </c>
      <c r="Q98" s="38">
        <v>30377.26</v>
      </c>
      <c r="R98" s="40" t="s">
        <v>194</v>
      </c>
    </row>
    <row r="99" spans="1:18" ht="24.95" customHeight="1" x14ac:dyDescent="0.25">
      <c r="A99" s="47">
        <v>74</v>
      </c>
      <c r="B99" s="44" t="s">
        <v>245</v>
      </c>
      <c r="C99" s="37">
        <v>1982</v>
      </c>
      <c r="D99" s="37"/>
      <c r="E99" s="20" t="s">
        <v>32</v>
      </c>
      <c r="F99" s="37">
        <v>5</v>
      </c>
      <c r="G99" s="37">
        <v>4</v>
      </c>
      <c r="H99" s="38">
        <v>5602.2</v>
      </c>
      <c r="I99" s="38">
        <v>4151.72</v>
      </c>
      <c r="J99" s="39">
        <v>316</v>
      </c>
      <c r="K99" s="38">
        <f>'прил 2'!C97</f>
        <v>755294.8</v>
      </c>
      <c r="L99" s="38">
        <f t="shared" si="26"/>
        <v>0</v>
      </c>
      <c r="M99" s="38">
        <v>0</v>
      </c>
      <c r="N99" s="38">
        <v>0</v>
      </c>
      <c r="O99" s="38">
        <f t="shared" si="27"/>
        <v>755294.8</v>
      </c>
      <c r="P99" s="38">
        <f t="shared" si="21"/>
        <v>181.92334743190773</v>
      </c>
      <c r="Q99" s="38">
        <v>643</v>
      </c>
      <c r="R99" s="40" t="s">
        <v>194</v>
      </c>
    </row>
    <row r="100" spans="1:18" ht="24.95" customHeight="1" x14ac:dyDescent="0.25">
      <c r="A100" s="47">
        <v>75</v>
      </c>
      <c r="B100" s="44" t="s">
        <v>246</v>
      </c>
      <c r="C100" s="37">
        <v>1985</v>
      </c>
      <c r="D100" s="37"/>
      <c r="E100" s="20" t="s">
        <v>29</v>
      </c>
      <c r="F100" s="37">
        <v>5</v>
      </c>
      <c r="G100" s="37">
        <v>6</v>
      </c>
      <c r="H100" s="38">
        <v>5418.6</v>
      </c>
      <c r="I100" s="38">
        <v>3817.2</v>
      </c>
      <c r="J100" s="39">
        <v>273</v>
      </c>
      <c r="K100" s="38">
        <f>'прил 2'!C98</f>
        <v>975273.65</v>
      </c>
      <c r="L100" s="38">
        <f t="shared" si="26"/>
        <v>0</v>
      </c>
      <c r="M100" s="38">
        <v>0</v>
      </c>
      <c r="N100" s="38">
        <v>0</v>
      </c>
      <c r="O100" s="38">
        <f t="shared" si="27"/>
        <v>975273.65</v>
      </c>
      <c r="P100" s="38">
        <f t="shared" si="21"/>
        <v>255.49451168395686</v>
      </c>
      <c r="Q100" s="38">
        <v>643</v>
      </c>
      <c r="R100" s="40" t="s">
        <v>194</v>
      </c>
    </row>
    <row r="101" spans="1:18" ht="24.95" customHeight="1" x14ac:dyDescent="0.25">
      <c r="A101" s="47">
        <v>76</v>
      </c>
      <c r="B101" s="44" t="s">
        <v>247</v>
      </c>
      <c r="C101" s="37">
        <v>1997</v>
      </c>
      <c r="D101" s="37"/>
      <c r="E101" s="20" t="s">
        <v>29</v>
      </c>
      <c r="F101" s="37">
        <v>6</v>
      </c>
      <c r="G101" s="37">
        <v>3</v>
      </c>
      <c r="H101" s="38">
        <v>4159</v>
      </c>
      <c r="I101" s="38">
        <v>3711.82</v>
      </c>
      <c r="J101" s="39">
        <v>195</v>
      </c>
      <c r="K101" s="38">
        <f>'прил 2'!C99</f>
        <v>41837415.980000004</v>
      </c>
      <c r="L101" s="38">
        <f t="shared" si="26"/>
        <v>0</v>
      </c>
      <c r="M101" s="38">
        <v>6873501.8200000003</v>
      </c>
      <c r="N101" s="38">
        <v>0</v>
      </c>
      <c r="O101" s="38">
        <f t="shared" si="27"/>
        <v>34963914.160000004</v>
      </c>
      <c r="P101" s="38">
        <f t="shared" si="21"/>
        <v>11271.402163898034</v>
      </c>
      <c r="Q101" s="38">
        <v>156657.147151855</v>
      </c>
      <c r="R101" s="40" t="s">
        <v>194</v>
      </c>
    </row>
    <row r="102" spans="1:18" ht="24.95" customHeight="1" x14ac:dyDescent="0.25">
      <c r="A102" s="47">
        <v>77</v>
      </c>
      <c r="B102" s="44" t="s">
        <v>57</v>
      </c>
      <c r="C102" s="37">
        <v>1999</v>
      </c>
      <c r="D102" s="37"/>
      <c r="E102" s="20" t="s">
        <v>29</v>
      </c>
      <c r="F102" s="37">
        <v>10</v>
      </c>
      <c r="G102" s="37">
        <v>2</v>
      </c>
      <c r="H102" s="38">
        <v>6260.8</v>
      </c>
      <c r="I102" s="38">
        <v>4340.7</v>
      </c>
      <c r="J102" s="39">
        <v>112</v>
      </c>
      <c r="K102" s="38">
        <f>'прил 2'!C100</f>
        <v>6960235.9400000004</v>
      </c>
      <c r="L102" s="38">
        <f t="shared" si="26"/>
        <v>0</v>
      </c>
      <c r="M102" s="38">
        <v>5232196.63</v>
      </c>
      <c r="N102" s="38">
        <v>0</v>
      </c>
      <c r="O102" s="38">
        <f t="shared" si="27"/>
        <v>1728039.3100000005</v>
      </c>
      <c r="P102" s="38">
        <f t="shared" si="21"/>
        <v>1603.4823738106759</v>
      </c>
      <c r="Q102" s="38">
        <v>2186.9803027161502</v>
      </c>
      <c r="R102" s="40" t="s">
        <v>194</v>
      </c>
    </row>
    <row r="103" spans="1:18" ht="24.95" customHeight="1" x14ac:dyDescent="0.25">
      <c r="A103" s="47">
        <v>78</v>
      </c>
      <c r="B103" s="44" t="s">
        <v>248</v>
      </c>
      <c r="C103" s="37">
        <v>1980</v>
      </c>
      <c r="D103" s="37"/>
      <c r="E103" s="20" t="s">
        <v>29</v>
      </c>
      <c r="F103" s="37">
        <v>2</v>
      </c>
      <c r="G103" s="37">
        <v>3</v>
      </c>
      <c r="H103" s="38">
        <v>947.65</v>
      </c>
      <c r="I103" s="38">
        <v>861.2</v>
      </c>
      <c r="J103" s="39">
        <v>64</v>
      </c>
      <c r="K103" s="38">
        <f>'прил 2'!C101</f>
        <v>40000</v>
      </c>
      <c r="L103" s="38">
        <f t="shared" si="26"/>
        <v>0</v>
      </c>
      <c r="M103" s="38">
        <v>0</v>
      </c>
      <c r="N103" s="38">
        <v>0</v>
      </c>
      <c r="O103" s="38">
        <f t="shared" si="27"/>
        <v>40000</v>
      </c>
      <c r="P103" s="38">
        <f t="shared" si="21"/>
        <v>46.446818392940081</v>
      </c>
      <c r="Q103" s="38">
        <v>1142</v>
      </c>
      <c r="R103" s="40" t="s">
        <v>194</v>
      </c>
    </row>
    <row r="104" spans="1:18" ht="24.95" customHeight="1" x14ac:dyDescent="0.25">
      <c r="A104" s="47">
        <v>79</v>
      </c>
      <c r="B104" s="44" t="s">
        <v>249</v>
      </c>
      <c r="C104" s="37">
        <v>1989</v>
      </c>
      <c r="D104" s="37"/>
      <c r="E104" s="20" t="s">
        <v>29</v>
      </c>
      <c r="F104" s="37">
        <v>5</v>
      </c>
      <c r="G104" s="37">
        <v>4</v>
      </c>
      <c r="H104" s="38">
        <v>3504</v>
      </c>
      <c r="I104" s="38">
        <v>3226.33</v>
      </c>
      <c r="J104" s="39">
        <v>337</v>
      </c>
      <c r="K104" s="38">
        <f>'прил 2'!C102</f>
        <v>40000</v>
      </c>
      <c r="L104" s="38">
        <f t="shared" si="26"/>
        <v>0</v>
      </c>
      <c r="M104" s="38">
        <v>0</v>
      </c>
      <c r="N104" s="38">
        <v>0</v>
      </c>
      <c r="O104" s="38">
        <f t="shared" si="27"/>
        <v>40000</v>
      </c>
      <c r="P104" s="38">
        <f t="shared" si="21"/>
        <v>12.397987806578993</v>
      </c>
      <c r="Q104" s="38">
        <v>643</v>
      </c>
      <c r="R104" s="40" t="s">
        <v>194</v>
      </c>
    </row>
    <row r="105" spans="1:18" ht="24.95" customHeight="1" x14ac:dyDescent="0.25">
      <c r="A105" s="47">
        <v>80</v>
      </c>
      <c r="B105" s="44" t="s">
        <v>250</v>
      </c>
      <c r="C105" s="37">
        <v>1978</v>
      </c>
      <c r="D105" s="37"/>
      <c r="E105" s="20" t="s">
        <v>29</v>
      </c>
      <c r="F105" s="37">
        <v>4</v>
      </c>
      <c r="G105" s="37">
        <v>2</v>
      </c>
      <c r="H105" s="38">
        <v>1467.6</v>
      </c>
      <c r="I105" s="38">
        <v>1232.4000000000001</v>
      </c>
      <c r="J105" s="39">
        <v>74</v>
      </c>
      <c r="K105" s="38">
        <f>'прил 2'!C103</f>
        <v>360000</v>
      </c>
      <c r="L105" s="38">
        <f t="shared" si="26"/>
        <v>0</v>
      </c>
      <c r="M105" s="38">
        <v>0</v>
      </c>
      <c r="N105" s="38">
        <v>0</v>
      </c>
      <c r="O105" s="38">
        <f t="shared" si="27"/>
        <v>360000</v>
      </c>
      <c r="P105" s="38">
        <f t="shared" si="21"/>
        <v>292.11295034079842</v>
      </c>
      <c r="Q105" s="38">
        <v>643</v>
      </c>
      <c r="R105" s="40" t="s">
        <v>194</v>
      </c>
    </row>
    <row r="106" spans="1:18" ht="24.95" customHeight="1" x14ac:dyDescent="0.25">
      <c r="A106" s="47">
        <v>81</v>
      </c>
      <c r="B106" s="44" t="s">
        <v>251</v>
      </c>
      <c r="C106" s="37">
        <v>1994</v>
      </c>
      <c r="D106" s="37">
        <v>2005</v>
      </c>
      <c r="E106" s="20" t="s">
        <v>32</v>
      </c>
      <c r="F106" s="37">
        <v>5</v>
      </c>
      <c r="G106" s="37">
        <v>4</v>
      </c>
      <c r="H106" s="38">
        <v>4741.4399999999996</v>
      </c>
      <c r="I106" s="38">
        <v>4310.3999999999996</v>
      </c>
      <c r="J106" s="39">
        <v>285</v>
      </c>
      <c r="K106" s="38">
        <f>'прил 2'!C104</f>
        <v>40000</v>
      </c>
      <c r="L106" s="38">
        <f t="shared" si="26"/>
        <v>0</v>
      </c>
      <c r="M106" s="38">
        <v>0</v>
      </c>
      <c r="N106" s="38">
        <v>0</v>
      </c>
      <c r="O106" s="38">
        <f t="shared" si="27"/>
        <v>40000</v>
      </c>
      <c r="P106" s="38">
        <f t="shared" si="21"/>
        <v>9.2798812175204173</v>
      </c>
      <c r="Q106" s="38">
        <v>643</v>
      </c>
      <c r="R106" s="40" t="s">
        <v>194</v>
      </c>
    </row>
    <row r="107" spans="1:18" ht="24.95" customHeight="1" x14ac:dyDescent="0.25">
      <c r="A107" s="47">
        <v>82</v>
      </c>
      <c r="B107" s="44" t="s">
        <v>252</v>
      </c>
      <c r="C107" s="37">
        <v>1977</v>
      </c>
      <c r="D107" s="37">
        <v>2008</v>
      </c>
      <c r="E107" s="20" t="s">
        <v>32</v>
      </c>
      <c r="F107" s="37">
        <v>5</v>
      </c>
      <c r="G107" s="37">
        <v>8</v>
      </c>
      <c r="H107" s="38">
        <v>5853.3</v>
      </c>
      <c r="I107" s="38">
        <v>5750.76</v>
      </c>
      <c r="J107" s="39">
        <v>406</v>
      </c>
      <c r="K107" s="38">
        <f>'прил 2'!C105</f>
        <v>30251517.190000001</v>
      </c>
      <c r="L107" s="38">
        <f t="shared" si="26"/>
        <v>0</v>
      </c>
      <c r="M107" s="38">
        <v>0</v>
      </c>
      <c r="N107" s="38">
        <v>0</v>
      </c>
      <c r="O107" s="38">
        <f t="shared" si="27"/>
        <v>30251517.190000001</v>
      </c>
      <c r="P107" s="38">
        <f t="shared" si="21"/>
        <v>5260.4381316556419</v>
      </c>
      <c r="Q107" s="38">
        <v>6500.26</v>
      </c>
      <c r="R107" s="40" t="s">
        <v>194</v>
      </c>
    </row>
    <row r="108" spans="1:18" ht="24.95" customHeight="1" x14ac:dyDescent="0.25">
      <c r="A108" s="47">
        <v>83</v>
      </c>
      <c r="B108" s="44" t="s">
        <v>253</v>
      </c>
      <c r="C108" s="37">
        <v>1988</v>
      </c>
      <c r="D108" s="37">
        <v>2003</v>
      </c>
      <c r="E108" s="20" t="s">
        <v>29</v>
      </c>
      <c r="F108" s="37">
        <v>5</v>
      </c>
      <c r="G108" s="37">
        <v>4</v>
      </c>
      <c r="H108" s="38">
        <v>3033.9</v>
      </c>
      <c r="I108" s="38">
        <v>2632.3</v>
      </c>
      <c r="J108" s="39">
        <v>189</v>
      </c>
      <c r="K108" s="38">
        <f>'прил 2'!C106</f>
        <v>17981858.350000001</v>
      </c>
      <c r="L108" s="38">
        <f t="shared" si="26"/>
        <v>0</v>
      </c>
      <c r="M108" s="38">
        <v>0</v>
      </c>
      <c r="N108" s="38">
        <v>0</v>
      </c>
      <c r="O108" s="38">
        <f t="shared" si="27"/>
        <v>17981858.350000001</v>
      </c>
      <c r="P108" s="38">
        <f t="shared" si="21"/>
        <v>6831.2344147703534</v>
      </c>
      <c r="Q108" s="38">
        <v>13420.26</v>
      </c>
      <c r="R108" s="40" t="s">
        <v>194</v>
      </c>
    </row>
    <row r="109" spans="1:18" ht="24.95" customHeight="1" x14ac:dyDescent="0.25">
      <c r="A109" s="47">
        <v>84</v>
      </c>
      <c r="B109" s="44" t="s">
        <v>254</v>
      </c>
      <c r="C109" s="37">
        <v>1983</v>
      </c>
      <c r="D109" s="37">
        <v>2004</v>
      </c>
      <c r="E109" s="20" t="s">
        <v>29</v>
      </c>
      <c r="F109" s="37">
        <v>5</v>
      </c>
      <c r="G109" s="37">
        <v>1</v>
      </c>
      <c r="H109" s="38">
        <v>2412.5</v>
      </c>
      <c r="I109" s="38">
        <v>2409.3200000000002</v>
      </c>
      <c r="J109" s="39">
        <v>255</v>
      </c>
      <c r="K109" s="38">
        <f>'прил 2'!C107</f>
        <v>40000</v>
      </c>
      <c r="L109" s="38">
        <f t="shared" si="26"/>
        <v>0</v>
      </c>
      <c r="M109" s="38">
        <v>0</v>
      </c>
      <c r="N109" s="38">
        <v>0</v>
      </c>
      <c r="O109" s="38">
        <f t="shared" si="27"/>
        <v>40000</v>
      </c>
      <c r="P109" s="38">
        <f t="shared" si="21"/>
        <v>16.6021948101539</v>
      </c>
      <c r="Q109" s="38">
        <v>643</v>
      </c>
      <c r="R109" s="40" t="s">
        <v>194</v>
      </c>
    </row>
    <row r="110" spans="1:18" ht="24.95" customHeight="1" x14ac:dyDescent="0.25">
      <c r="A110" s="47">
        <v>85</v>
      </c>
      <c r="B110" s="44" t="s">
        <v>255</v>
      </c>
      <c r="C110" s="37">
        <v>2000</v>
      </c>
      <c r="D110" s="37"/>
      <c r="E110" s="20" t="s">
        <v>29</v>
      </c>
      <c r="F110" s="37">
        <v>10</v>
      </c>
      <c r="G110" s="37">
        <v>4</v>
      </c>
      <c r="H110" s="38">
        <v>14551.4</v>
      </c>
      <c r="I110" s="38">
        <v>9668.7099999999991</v>
      </c>
      <c r="J110" s="39">
        <v>438</v>
      </c>
      <c r="K110" s="38">
        <f>'прил 2'!C108</f>
        <v>13920471.880000001</v>
      </c>
      <c r="L110" s="38">
        <f t="shared" si="26"/>
        <v>0</v>
      </c>
      <c r="M110" s="38">
        <v>10464393.27</v>
      </c>
      <c r="N110" s="38">
        <v>0</v>
      </c>
      <c r="O110" s="38">
        <f t="shared" si="27"/>
        <v>3456078.6100000013</v>
      </c>
      <c r="P110" s="38">
        <f t="shared" si="21"/>
        <v>1439.7444829765298</v>
      </c>
      <c r="Q110" s="38">
        <v>1208.86504197561</v>
      </c>
      <c r="R110" s="40" t="s">
        <v>194</v>
      </c>
    </row>
    <row r="111" spans="1:18" ht="24.95" customHeight="1" x14ac:dyDescent="0.25">
      <c r="A111" s="47">
        <v>86</v>
      </c>
      <c r="B111" s="44" t="s">
        <v>256</v>
      </c>
      <c r="C111" s="37">
        <v>1972</v>
      </c>
      <c r="D111" s="37">
        <v>2017</v>
      </c>
      <c r="E111" s="20" t="s">
        <v>32</v>
      </c>
      <c r="F111" s="37">
        <v>9</v>
      </c>
      <c r="G111" s="37">
        <v>1</v>
      </c>
      <c r="H111" s="38">
        <v>3254.57</v>
      </c>
      <c r="I111" s="38">
        <v>2958.7</v>
      </c>
      <c r="J111" s="39">
        <v>96</v>
      </c>
      <c r="K111" s="38">
        <f>'прил 2'!C109</f>
        <v>4797102.8599999994</v>
      </c>
      <c r="L111" s="38">
        <f t="shared" si="26"/>
        <v>0</v>
      </c>
      <c r="M111" s="38">
        <v>3648288.47</v>
      </c>
      <c r="N111" s="38">
        <v>0</v>
      </c>
      <c r="O111" s="38">
        <f t="shared" si="27"/>
        <v>1148814.3899999992</v>
      </c>
      <c r="P111" s="38">
        <f t="shared" si="21"/>
        <v>1621.3549396694493</v>
      </c>
      <c r="Q111" s="38">
        <v>3749.1725419948002</v>
      </c>
      <c r="R111" s="40" t="s">
        <v>194</v>
      </c>
    </row>
    <row r="112" spans="1:18" ht="24.95" customHeight="1" x14ac:dyDescent="0.25">
      <c r="A112" s="47">
        <v>87</v>
      </c>
      <c r="B112" s="44" t="s">
        <v>257</v>
      </c>
      <c r="C112" s="37">
        <v>1968</v>
      </c>
      <c r="D112" s="37">
        <v>1997</v>
      </c>
      <c r="E112" s="20" t="s">
        <v>29</v>
      </c>
      <c r="F112" s="37">
        <v>9</v>
      </c>
      <c r="G112" s="37">
        <v>1</v>
      </c>
      <c r="H112" s="38">
        <v>2957.3</v>
      </c>
      <c r="I112" s="38">
        <v>2297.9</v>
      </c>
      <c r="J112" s="39">
        <v>134</v>
      </c>
      <c r="K112" s="38">
        <f>'прил 2'!C110</f>
        <v>3067938.23</v>
      </c>
      <c r="L112" s="38">
        <f t="shared" si="26"/>
        <v>0</v>
      </c>
      <c r="M112" s="38">
        <v>2291167.29</v>
      </c>
      <c r="N112" s="38">
        <v>0</v>
      </c>
      <c r="O112" s="38">
        <f t="shared" si="27"/>
        <v>776770.94</v>
      </c>
      <c r="P112" s="38">
        <f t="shared" si="21"/>
        <v>1335.1051960485661</v>
      </c>
      <c r="Q112" s="38">
        <v>3367.1882153270399</v>
      </c>
      <c r="R112" s="40" t="s">
        <v>194</v>
      </c>
    </row>
    <row r="113" spans="1:18" ht="24.95" customHeight="1" x14ac:dyDescent="0.25">
      <c r="A113" s="47">
        <v>88</v>
      </c>
      <c r="B113" s="44" t="s">
        <v>258</v>
      </c>
      <c r="C113" s="37">
        <v>1974</v>
      </c>
      <c r="D113" s="37">
        <v>1999</v>
      </c>
      <c r="E113" s="20" t="s">
        <v>29</v>
      </c>
      <c r="F113" s="37">
        <v>9</v>
      </c>
      <c r="G113" s="37">
        <v>4</v>
      </c>
      <c r="H113" s="38">
        <v>10056.700000000001</v>
      </c>
      <c r="I113" s="38">
        <v>8370.11</v>
      </c>
      <c r="J113" s="39">
        <v>429</v>
      </c>
      <c r="K113" s="38">
        <f>'прил 2'!C111</f>
        <v>12204092.9</v>
      </c>
      <c r="L113" s="38">
        <f t="shared" si="26"/>
        <v>0</v>
      </c>
      <c r="M113" s="38">
        <v>9164669.0999999996</v>
      </c>
      <c r="N113" s="38">
        <v>0</v>
      </c>
      <c r="O113" s="38">
        <f t="shared" si="27"/>
        <v>3039423.8000000007</v>
      </c>
      <c r="P113" s="38">
        <f t="shared" si="21"/>
        <v>1458.0564532604708</v>
      </c>
      <c r="Q113" s="38">
        <v>1223.30678091447</v>
      </c>
      <c r="R113" s="40" t="s">
        <v>194</v>
      </c>
    </row>
    <row r="114" spans="1:18" ht="24.95" customHeight="1" x14ac:dyDescent="0.25">
      <c r="A114" s="47">
        <v>89</v>
      </c>
      <c r="B114" s="44" t="s">
        <v>259</v>
      </c>
      <c r="C114" s="37">
        <v>1973</v>
      </c>
      <c r="D114" s="37">
        <v>2009</v>
      </c>
      <c r="E114" s="20" t="s">
        <v>29</v>
      </c>
      <c r="F114" s="37">
        <v>9</v>
      </c>
      <c r="G114" s="37">
        <v>2</v>
      </c>
      <c r="H114" s="38">
        <v>6109.3</v>
      </c>
      <c r="I114" s="38">
        <v>4652.3</v>
      </c>
      <c r="J114" s="39">
        <v>272</v>
      </c>
      <c r="K114" s="38">
        <f>'прил 2'!C112</f>
        <v>3067938.22</v>
      </c>
      <c r="L114" s="38">
        <f t="shared" si="26"/>
        <v>0</v>
      </c>
      <c r="M114" s="38">
        <v>2291167.2799999998</v>
      </c>
      <c r="N114" s="38">
        <v>0</v>
      </c>
      <c r="O114" s="38">
        <f t="shared" si="27"/>
        <v>776770.94000000041</v>
      </c>
      <c r="P114" s="38">
        <f t="shared" si="21"/>
        <v>659.44548287943599</v>
      </c>
      <c r="Q114" s="38">
        <v>1871.6494207166299</v>
      </c>
      <c r="R114" s="40" t="s">
        <v>194</v>
      </c>
    </row>
    <row r="115" spans="1:18" ht="24.95" customHeight="1" x14ac:dyDescent="0.25">
      <c r="A115" s="47">
        <v>90</v>
      </c>
      <c r="B115" s="44" t="s">
        <v>260</v>
      </c>
      <c r="C115" s="37">
        <v>1974</v>
      </c>
      <c r="D115" s="37">
        <v>2004</v>
      </c>
      <c r="E115" s="20" t="s">
        <v>32</v>
      </c>
      <c r="F115" s="37">
        <v>9</v>
      </c>
      <c r="G115" s="37">
        <v>1</v>
      </c>
      <c r="H115" s="38">
        <v>3057.8</v>
      </c>
      <c r="I115" s="38">
        <v>2836</v>
      </c>
      <c r="J115" s="39">
        <v>101</v>
      </c>
      <c r="K115" s="38">
        <f>'прил 2'!C113</f>
        <v>3067938.22</v>
      </c>
      <c r="L115" s="38">
        <f t="shared" si="26"/>
        <v>0</v>
      </c>
      <c r="M115" s="38">
        <v>2291167.2799999998</v>
      </c>
      <c r="N115" s="38">
        <v>0</v>
      </c>
      <c r="O115" s="38">
        <f t="shared" si="27"/>
        <v>776770.94000000041</v>
      </c>
      <c r="P115" s="38">
        <f t="shared" si="21"/>
        <v>1081.7835754583921</v>
      </c>
      <c r="Q115" s="38">
        <v>2806.4735543018301</v>
      </c>
      <c r="R115" s="40" t="s">
        <v>194</v>
      </c>
    </row>
    <row r="116" spans="1:18" ht="24.95" customHeight="1" x14ac:dyDescent="0.25">
      <c r="A116" s="47">
        <v>91</v>
      </c>
      <c r="B116" s="44" t="s">
        <v>261</v>
      </c>
      <c r="C116" s="37">
        <v>1971</v>
      </c>
      <c r="D116" s="37">
        <v>2017</v>
      </c>
      <c r="E116" s="20" t="s">
        <v>29</v>
      </c>
      <c r="F116" s="37">
        <v>9</v>
      </c>
      <c r="G116" s="37">
        <v>1</v>
      </c>
      <c r="H116" s="38">
        <v>4203.88</v>
      </c>
      <c r="I116" s="38">
        <v>2677.6</v>
      </c>
      <c r="J116" s="39">
        <v>138</v>
      </c>
      <c r="K116" s="38">
        <f>'прил 2'!C114</f>
        <v>3067938.23</v>
      </c>
      <c r="L116" s="38">
        <f t="shared" si="26"/>
        <v>0</v>
      </c>
      <c r="M116" s="38">
        <v>2291167.2799999998</v>
      </c>
      <c r="N116" s="38">
        <v>0</v>
      </c>
      <c r="O116" s="38">
        <f t="shared" si="27"/>
        <v>776770.95000000019</v>
      </c>
      <c r="P116" s="38">
        <f t="shared" si="21"/>
        <v>1145.7791417687481</v>
      </c>
      <c r="Q116" s="38">
        <v>2948.1245144905902</v>
      </c>
      <c r="R116" s="40" t="s">
        <v>194</v>
      </c>
    </row>
    <row r="117" spans="1:18" ht="24.95" customHeight="1" x14ac:dyDescent="0.25">
      <c r="A117" s="47">
        <v>92</v>
      </c>
      <c r="B117" s="44" t="s">
        <v>262</v>
      </c>
      <c r="C117" s="37">
        <v>1997</v>
      </c>
      <c r="D117" s="37"/>
      <c r="E117" s="20" t="s">
        <v>29</v>
      </c>
      <c r="F117" s="37">
        <v>10</v>
      </c>
      <c r="G117" s="37">
        <v>4</v>
      </c>
      <c r="H117" s="38">
        <v>10441.530000000001</v>
      </c>
      <c r="I117" s="38">
        <v>9492.2999999999993</v>
      </c>
      <c r="J117" s="39">
        <v>342</v>
      </c>
      <c r="K117" s="38">
        <f>'прил 2'!C115</f>
        <v>13920471.880000001</v>
      </c>
      <c r="L117" s="38">
        <f t="shared" si="26"/>
        <v>0</v>
      </c>
      <c r="M117" s="38">
        <v>10464393.27</v>
      </c>
      <c r="N117" s="38">
        <v>0</v>
      </c>
      <c r="O117" s="38">
        <f t="shared" si="27"/>
        <v>3456078.6100000013</v>
      </c>
      <c r="P117" s="38">
        <f t="shared" si="21"/>
        <v>1466.5014675052412</v>
      </c>
      <c r="Q117" s="38">
        <v>1223.67440978477</v>
      </c>
      <c r="R117" s="40" t="s">
        <v>194</v>
      </c>
    </row>
    <row r="118" spans="1:18" ht="24.95" customHeight="1" x14ac:dyDescent="0.25">
      <c r="A118" s="47">
        <v>93</v>
      </c>
      <c r="B118" s="44" t="s">
        <v>263</v>
      </c>
      <c r="C118" s="37">
        <v>1996</v>
      </c>
      <c r="D118" s="37"/>
      <c r="E118" s="20" t="s">
        <v>32</v>
      </c>
      <c r="F118" s="37">
        <v>10</v>
      </c>
      <c r="G118" s="37">
        <v>3</v>
      </c>
      <c r="H118" s="38">
        <v>8766.4</v>
      </c>
      <c r="I118" s="38">
        <v>7357.8</v>
      </c>
      <c r="J118" s="39">
        <v>482</v>
      </c>
      <c r="K118" s="38">
        <f>'прил 2'!C116</f>
        <v>10440353.91</v>
      </c>
      <c r="L118" s="38">
        <f t="shared" si="26"/>
        <v>0</v>
      </c>
      <c r="M118" s="38">
        <v>7848294.9400000004</v>
      </c>
      <c r="N118" s="38">
        <v>0</v>
      </c>
      <c r="O118" s="38">
        <f t="shared" si="27"/>
        <v>2592058.9699999997</v>
      </c>
      <c r="P118" s="38">
        <f t="shared" si="21"/>
        <v>1418.9504892766859</v>
      </c>
      <c r="Q118" s="38">
        <v>1459.1414009622399</v>
      </c>
      <c r="R118" s="40" t="s">
        <v>194</v>
      </c>
    </row>
    <row r="119" spans="1:18" ht="24.95" customHeight="1" x14ac:dyDescent="0.25">
      <c r="A119" s="47">
        <v>94</v>
      </c>
      <c r="B119" s="44" t="s">
        <v>264</v>
      </c>
      <c r="C119" s="37">
        <v>1999</v>
      </c>
      <c r="D119" s="37"/>
      <c r="E119" s="20" t="s">
        <v>32</v>
      </c>
      <c r="F119" s="37">
        <v>10</v>
      </c>
      <c r="G119" s="37">
        <v>5</v>
      </c>
      <c r="H119" s="38">
        <v>14803.6</v>
      </c>
      <c r="I119" s="38">
        <v>12431.94</v>
      </c>
      <c r="J119" s="39">
        <v>614</v>
      </c>
      <c r="K119" s="38">
        <f>'прил 2'!C117</f>
        <v>17400589.850000001</v>
      </c>
      <c r="L119" s="38">
        <f t="shared" si="26"/>
        <v>0</v>
      </c>
      <c r="M119" s="38">
        <v>13080491.58</v>
      </c>
      <c r="N119" s="38">
        <v>0</v>
      </c>
      <c r="O119" s="38">
        <f t="shared" si="27"/>
        <v>4320098.2700000014</v>
      </c>
      <c r="P119" s="38">
        <f t="shared" si="21"/>
        <v>1399.6681008756477</v>
      </c>
      <c r="Q119" s="38">
        <v>1031.74695823822</v>
      </c>
      <c r="R119" s="40" t="s">
        <v>194</v>
      </c>
    </row>
    <row r="120" spans="1:18" ht="24.95" customHeight="1" x14ac:dyDescent="0.25">
      <c r="A120" s="47">
        <v>95</v>
      </c>
      <c r="B120" s="44" t="s">
        <v>265</v>
      </c>
      <c r="C120" s="37">
        <v>1998</v>
      </c>
      <c r="D120" s="37"/>
      <c r="E120" s="20" t="s">
        <v>32</v>
      </c>
      <c r="F120" s="37">
        <v>10</v>
      </c>
      <c r="G120" s="37">
        <v>3</v>
      </c>
      <c r="H120" s="38">
        <v>8845.2999999999993</v>
      </c>
      <c r="I120" s="38">
        <v>7426.71</v>
      </c>
      <c r="J120" s="39">
        <v>358</v>
      </c>
      <c r="K120" s="38">
        <f>'прил 2'!C118</f>
        <v>10440353.91</v>
      </c>
      <c r="L120" s="38">
        <f t="shared" si="26"/>
        <v>0</v>
      </c>
      <c r="M120" s="38">
        <v>7848294.9400000004</v>
      </c>
      <c r="N120" s="38">
        <v>0</v>
      </c>
      <c r="O120" s="38">
        <f t="shared" si="27"/>
        <v>2592058.9699999997</v>
      </c>
      <c r="P120" s="38">
        <f t="shared" si="21"/>
        <v>1405.7845142734805</v>
      </c>
      <c r="Q120" s="38">
        <v>1449.42532022928</v>
      </c>
      <c r="R120" s="40" t="s">
        <v>194</v>
      </c>
    </row>
    <row r="121" spans="1:18" ht="24.95" customHeight="1" x14ac:dyDescent="0.25">
      <c r="A121" s="47">
        <v>96</v>
      </c>
      <c r="B121" s="44" t="s">
        <v>266</v>
      </c>
      <c r="C121" s="37">
        <v>1998</v>
      </c>
      <c r="D121" s="37">
        <v>2010</v>
      </c>
      <c r="E121" s="20" t="s">
        <v>32</v>
      </c>
      <c r="F121" s="37">
        <v>9</v>
      </c>
      <c r="G121" s="37">
        <v>4</v>
      </c>
      <c r="H121" s="38">
        <v>8932.1</v>
      </c>
      <c r="I121" s="38">
        <v>7711.8</v>
      </c>
      <c r="J121" s="39">
        <v>373</v>
      </c>
      <c r="K121" s="38">
        <f>'прил 2'!C119</f>
        <v>12204092.9</v>
      </c>
      <c r="L121" s="38">
        <f t="shared" si="26"/>
        <v>0</v>
      </c>
      <c r="M121" s="38">
        <v>9164669.1600000001</v>
      </c>
      <c r="N121" s="38">
        <v>0</v>
      </c>
      <c r="O121" s="38">
        <f t="shared" si="27"/>
        <v>3039423.74</v>
      </c>
      <c r="P121" s="38">
        <f t="shared" si="21"/>
        <v>1582.5219663373014</v>
      </c>
      <c r="Q121" s="38">
        <v>1292.5631629451</v>
      </c>
      <c r="R121" s="40" t="s">
        <v>194</v>
      </c>
    </row>
    <row r="122" spans="1:18" ht="24.95" customHeight="1" x14ac:dyDescent="0.25">
      <c r="A122" s="47">
        <v>97</v>
      </c>
      <c r="B122" s="44" t="s">
        <v>267</v>
      </c>
      <c r="C122" s="37">
        <v>1997</v>
      </c>
      <c r="D122" s="37">
        <v>2010</v>
      </c>
      <c r="E122" s="20" t="s">
        <v>32</v>
      </c>
      <c r="F122" s="37">
        <v>10</v>
      </c>
      <c r="G122" s="37">
        <v>3</v>
      </c>
      <c r="H122" s="38">
        <v>8794</v>
      </c>
      <c r="I122" s="38">
        <v>6752</v>
      </c>
      <c r="J122" s="39">
        <v>320</v>
      </c>
      <c r="K122" s="38">
        <f>'прил 2'!C120</f>
        <v>10440353.91</v>
      </c>
      <c r="L122" s="38">
        <f t="shared" si="26"/>
        <v>0</v>
      </c>
      <c r="M122" s="38">
        <v>7848294.9400000004</v>
      </c>
      <c r="N122" s="38">
        <v>0</v>
      </c>
      <c r="O122" s="38">
        <f t="shared" si="27"/>
        <v>2592058.9699999997</v>
      </c>
      <c r="P122" s="38">
        <f t="shared" si="21"/>
        <v>1546.2609463862559</v>
      </c>
      <c r="Q122" s="38">
        <v>1553.0925651658799</v>
      </c>
      <c r="R122" s="40" t="s">
        <v>194</v>
      </c>
    </row>
    <row r="123" spans="1:18" ht="24.95" customHeight="1" x14ac:dyDescent="0.25">
      <c r="A123" s="47">
        <v>98</v>
      </c>
      <c r="B123" s="44" t="s">
        <v>268</v>
      </c>
      <c r="C123" s="37">
        <v>1996</v>
      </c>
      <c r="D123" s="37"/>
      <c r="E123" s="20" t="s">
        <v>32</v>
      </c>
      <c r="F123" s="37">
        <v>10</v>
      </c>
      <c r="G123" s="37">
        <v>4</v>
      </c>
      <c r="H123" s="38">
        <v>10972.7</v>
      </c>
      <c r="I123" s="38">
        <v>9185.01</v>
      </c>
      <c r="J123" s="39">
        <v>450</v>
      </c>
      <c r="K123" s="38">
        <f>'прил 2'!C121</f>
        <v>13920471.880000001</v>
      </c>
      <c r="L123" s="38">
        <f t="shared" si="26"/>
        <v>0</v>
      </c>
      <c r="M123" s="38">
        <v>10464393.26</v>
      </c>
      <c r="N123" s="38">
        <v>0</v>
      </c>
      <c r="O123" s="38">
        <f t="shared" si="27"/>
        <v>3456078.620000001</v>
      </c>
      <c r="P123" s="38">
        <f t="shared" si="21"/>
        <v>1515.5641507194875</v>
      </c>
      <c r="Q123" s="38">
        <v>1250.8294623522499</v>
      </c>
      <c r="R123" s="40" t="s">
        <v>194</v>
      </c>
    </row>
    <row r="124" spans="1:18" ht="24.95" customHeight="1" x14ac:dyDescent="0.25">
      <c r="A124" s="47">
        <v>99</v>
      </c>
      <c r="B124" s="44" t="s">
        <v>269</v>
      </c>
      <c r="C124" s="37">
        <v>1997</v>
      </c>
      <c r="D124" s="37"/>
      <c r="E124" s="20" t="s">
        <v>32</v>
      </c>
      <c r="F124" s="37">
        <v>10</v>
      </c>
      <c r="G124" s="37">
        <v>5</v>
      </c>
      <c r="H124" s="38">
        <v>14484</v>
      </c>
      <c r="I124" s="38">
        <v>12118.06</v>
      </c>
      <c r="J124" s="39">
        <v>725</v>
      </c>
      <c r="K124" s="38">
        <f>'прил 2'!C122</f>
        <v>17400589.850000001</v>
      </c>
      <c r="L124" s="38">
        <f t="shared" si="26"/>
        <v>0</v>
      </c>
      <c r="M124" s="38">
        <v>13080491.57</v>
      </c>
      <c r="N124" s="38">
        <v>0</v>
      </c>
      <c r="O124" s="38">
        <f t="shared" si="27"/>
        <v>4320098.2800000012</v>
      </c>
      <c r="P124" s="38">
        <f t="shared" si="21"/>
        <v>1435.9220741603856</v>
      </c>
      <c r="Q124" s="38">
        <v>1047.79954217094</v>
      </c>
      <c r="R124" s="40" t="s">
        <v>194</v>
      </c>
    </row>
    <row r="125" spans="1:18" ht="24.95" customHeight="1" x14ac:dyDescent="0.25">
      <c r="A125" s="47">
        <v>100</v>
      </c>
      <c r="B125" s="44" t="s">
        <v>270</v>
      </c>
      <c r="C125" s="37">
        <v>1998</v>
      </c>
      <c r="D125" s="37"/>
      <c r="E125" s="20" t="s">
        <v>32</v>
      </c>
      <c r="F125" s="37">
        <v>10</v>
      </c>
      <c r="G125" s="37">
        <v>2</v>
      </c>
      <c r="H125" s="38">
        <v>5863</v>
      </c>
      <c r="I125" s="38">
        <v>4925.3</v>
      </c>
      <c r="J125" s="39">
        <v>235</v>
      </c>
      <c r="K125" s="38">
        <f>'прил 2'!C123</f>
        <v>6960235.9400000004</v>
      </c>
      <c r="L125" s="38">
        <f t="shared" si="26"/>
        <v>0</v>
      </c>
      <c r="M125" s="38">
        <v>5232196.63</v>
      </c>
      <c r="N125" s="38">
        <v>0</v>
      </c>
      <c r="O125" s="38">
        <f t="shared" si="27"/>
        <v>1728039.3100000005</v>
      </c>
      <c r="P125" s="38">
        <f t="shared" si="21"/>
        <v>1413.1597953424157</v>
      </c>
      <c r="Q125" s="38">
        <v>1976.30207297017</v>
      </c>
      <c r="R125" s="40" t="s">
        <v>194</v>
      </c>
    </row>
    <row r="126" spans="1:18" ht="24.95" customHeight="1" x14ac:dyDescent="0.25">
      <c r="A126" s="47">
        <v>101</v>
      </c>
      <c r="B126" s="44" t="s">
        <v>271</v>
      </c>
      <c r="C126" s="37">
        <v>1999</v>
      </c>
      <c r="D126" s="37">
        <v>2004</v>
      </c>
      <c r="E126" s="20" t="s">
        <v>29</v>
      </c>
      <c r="F126" s="37">
        <v>14</v>
      </c>
      <c r="G126" s="37">
        <v>1</v>
      </c>
      <c r="H126" s="38">
        <v>5224.3</v>
      </c>
      <c r="I126" s="38">
        <v>4176</v>
      </c>
      <c r="J126" s="39">
        <v>114</v>
      </c>
      <c r="K126" s="38">
        <f>'прил 2'!C124</f>
        <v>7386757.6200000001</v>
      </c>
      <c r="L126" s="38">
        <f t="shared" si="26"/>
        <v>0</v>
      </c>
      <c r="M126" s="38">
        <v>5555179.2199999997</v>
      </c>
      <c r="N126" s="38">
        <v>0</v>
      </c>
      <c r="O126" s="38">
        <f t="shared" si="27"/>
        <v>1831578.4000000004</v>
      </c>
      <c r="P126" s="38">
        <f t="shared" si="21"/>
        <v>1768.8595833333334</v>
      </c>
      <c r="Q126" s="38">
        <v>2256.9849137931001</v>
      </c>
      <c r="R126" s="40" t="s">
        <v>194</v>
      </c>
    </row>
    <row r="127" spans="1:18" ht="24.95" customHeight="1" x14ac:dyDescent="0.25">
      <c r="A127" s="47">
        <v>102</v>
      </c>
      <c r="B127" s="44" t="s">
        <v>272</v>
      </c>
      <c r="C127" s="37">
        <v>1999</v>
      </c>
      <c r="D127" s="37"/>
      <c r="E127" s="20" t="s">
        <v>29</v>
      </c>
      <c r="F127" s="37">
        <v>8</v>
      </c>
      <c r="G127" s="37">
        <v>3</v>
      </c>
      <c r="H127" s="38">
        <v>6256.58</v>
      </c>
      <c r="I127" s="38">
        <v>5687.81</v>
      </c>
      <c r="J127" s="39">
        <v>196</v>
      </c>
      <c r="K127" s="38">
        <f>'прил 2'!C125</f>
        <v>9153069.6699999999</v>
      </c>
      <c r="L127" s="38">
        <f t="shared" si="26"/>
        <v>0</v>
      </c>
      <c r="M127" s="38">
        <v>6873501.8200000003</v>
      </c>
      <c r="N127" s="38">
        <v>0</v>
      </c>
      <c r="O127" s="38">
        <f t="shared" si="27"/>
        <v>2279567.8499999996</v>
      </c>
      <c r="P127" s="38">
        <f t="shared" si="21"/>
        <v>1609.2432183916128</v>
      </c>
      <c r="Q127" s="38">
        <v>1605.9089034268</v>
      </c>
      <c r="R127" s="40" t="s">
        <v>194</v>
      </c>
    </row>
    <row r="128" spans="1:18" ht="24.95" customHeight="1" x14ac:dyDescent="0.25">
      <c r="A128" s="47">
        <v>103</v>
      </c>
      <c r="B128" s="44" t="s">
        <v>273</v>
      </c>
      <c r="C128" s="37">
        <v>1998</v>
      </c>
      <c r="D128" s="37"/>
      <c r="E128" s="20" t="s">
        <v>32</v>
      </c>
      <c r="F128" s="37">
        <v>10</v>
      </c>
      <c r="G128" s="37">
        <v>3</v>
      </c>
      <c r="H128" s="38">
        <v>9290</v>
      </c>
      <c r="I128" s="38">
        <v>6816.6</v>
      </c>
      <c r="J128" s="39">
        <v>315</v>
      </c>
      <c r="K128" s="38">
        <f>'прил 2'!C126</f>
        <v>10440353.91</v>
      </c>
      <c r="L128" s="38">
        <f t="shared" si="26"/>
        <v>0</v>
      </c>
      <c r="M128" s="38">
        <v>7848294.9400000004</v>
      </c>
      <c r="N128" s="38">
        <v>0</v>
      </c>
      <c r="O128" s="38">
        <f t="shared" si="27"/>
        <v>2592058.9699999997</v>
      </c>
      <c r="P128" s="38">
        <f t="shared" si="21"/>
        <v>1531.6072396796055</v>
      </c>
      <c r="Q128" s="38">
        <v>1542.2785846316301</v>
      </c>
      <c r="R128" s="40" t="s">
        <v>194</v>
      </c>
    </row>
    <row r="129" spans="1:18" ht="24.95" customHeight="1" x14ac:dyDescent="0.25">
      <c r="A129" s="47">
        <v>104</v>
      </c>
      <c r="B129" s="44" t="s">
        <v>274</v>
      </c>
      <c r="C129" s="37">
        <v>1999</v>
      </c>
      <c r="D129" s="37"/>
      <c r="E129" s="20" t="s">
        <v>29</v>
      </c>
      <c r="F129" s="37">
        <v>14</v>
      </c>
      <c r="G129" s="37">
        <v>2</v>
      </c>
      <c r="H129" s="38">
        <v>8705.7000000000007</v>
      </c>
      <c r="I129" s="38">
        <v>7335.9</v>
      </c>
      <c r="J129" s="39">
        <v>174</v>
      </c>
      <c r="K129" s="38">
        <f>'прил 2'!C127</f>
        <v>14773515.23</v>
      </c>
      <c r="L129" s="38">
        <f t="shared" si="26"/>
        <v>0</v>
      </c>
      <c r="M129" s="38">
        <v>11110358.439999999</v>
      </c>
      <c r="N129" s="38">
        <v>0</v>
      </c>
      <c r="O129" s="38">
        <f t="shared" si="27"/>
        <v>3663156.790000001</v>
      </c>
      <c r="P129" s="38">
        <f t="shared" si="21"/>
        <v>2013.8654057443532</v>
      </c>
      <c r="Q129" s="38">
        <v>1462.2674518464</v>
      </c>
      <c r="R129" s="40" t="s">
        <v>194</v>
      </c>
    </row>
    <row r="130" spans="1:18" ht="24.95" customHeight="1" x14ac:dyDescent="0.25">
      <c r="A130" s="47">
        <v>105</v>
      </c>
      <c r="B130" s="44" t="s">
        <v>275</v>
      </c>
      <c r="C130" s="37">
        <v>1996</v>
      </c>
      <c r="D130" s="37"/>
      <c r="E130" s="20" t="s">
        <v>32</v>
      </c>
      <c r="F130" s="37">
        <v>10</v>
      </c>
      <c r="G130" s="37">
        <v>2</v>
      </c>
      <c r="H130" s="38">
        <v>6215.4</v>
      </c>
      <c r="I130" s="38">
        <v>4471.3999999999996</v>
      </c>
      <c r="J130" s="39">
        <v>199</v>
      </c>
      <c r="K130" s="38">
        <f>'прил 2'!C128</f>
        <v>6960235.9400000004</v>
      </c>
      <c r="L130" s="38">
        <f t="shared" si="26"/>
        <v>0</v>
      </c>
      <c r="M130" s="38">
        <v>5232196.63</v>
      </c>
      <c r="N130" s="38">
        <v>0</v>
      </c>
      <c r="O130" s="38">
        <f t="shared" si="27"/>
        <v>1728039.3100000005</v>
      </c>
      <c r="P130" s="38">
        <f t="shared" si="21"/>
        <v>1556.6122333050055</v>
      </c>
      <c r="Q130" s="38">
        <v>2135.0972402379598</v>
      </c>
      <c r="R130" s="40" t="s">
        <v>194</v>
      </c>
    </row>
    <row r="131" spans="1:18" ht="24.95" customHeight="1" x14ac:dyDescent="0.25">
      <c r="A131" s="47">
        <v>106</v>
      </c>
      <c r="B131" s="44" t="s">
        <v>276</v>
      </c>
      <c r="C131" s="37">
        <v>1997</v>
      </c>
      <c r="D131" s="37"/>
      <c r="E131" s="20" t="s">
        <v>29</v>
      </c>
      <c r="F131" s="37">
        <v>6</v>
      </c>
      <c r="G131" s="37">
        <v>1</v>
      </c>
      <c r="H131" s="38">
        <v>3247.4</v>
      </c>
      <c r="I131" s="38">
        <v>2110.1999999999998</v>
      </c>
      <c r="J131" s="39">
        <v>39</v>
      </c>
      <c r="K131" s="38">
        <f>'прил 2'!C129</f>
        <v>3067938.22</v>
      </c>
      <c r="L131" s="38">
        <f t="shared" si="26"/>
        <v>0</v>
      </c>
      <c r="M131" s="38">
        <v>2291167.27</v>
      </c>
      <c r="N131" s="38">
        <v>0</v>
      </c>
      <c r="O131" s="38">
        <f t="shared" si="27"/>
        <v>776770.95000000019</v>
      </c>
      <c r="P131" s="38">
        <f t="shared" si="21"/>
        <v>1453.8613496351059</v>
      </c>
      <c r="Q131" s="38">
        <v>3630.0490000947798</v>
      </c>
      <c r="R131" s="40" t="s">
        <v>194</v>
      </c>
    </row>
    <row r="132" spans="1:18" ht="24.95" customHeight="1" x14ac:dyDescent="0.25">
      <c r="A132" s="47">
        <v>107</v>
      </c>
      <c r="B132" s="44" t="s">
        <v>277</v>
      </c>
      <c r="C132" s="37">
        <v>1997</v>
      </c>
      <c r="D132" s="37"/>
      <c r="E132" s="20" t="s">
        <v>32</v>
      </c>
      <c r="F132" s="37">
        <v>10</v>
      </c>
      <c r="G132" s="37">
        <v>2</v>
      </c>
      <c r="H132" s="38">
        <v>6606.3</v>
      </c>
      <c r="I132" s="38">
        <v>4519.3100000000004</v>
      </c>
      <c r="J132" s="39">
        <v>165</v>
      </c>
      <c r="K132" s="38">
        <f>'прил 2'!C130</f>
        <v>6960235.9400000004</v>
      </c>
      <c r="L132" s="38">
        <f t="shared" si="26"/>
        <v>0</v>
      </c>
      <c r="M132" s="38">
        <v>5232196.63</v>
      </c>
      <c r="N132" s="38">
        <v>0</v>
      </c>
      <c r="O132" s="38">
        <f t="shared" si="27"/>
        <v>1728039.3100000005</v>
      </c>
      <c r="P132" s="38">
        <f t="shared" si="21"/>
        <v>1540.110313300039</v>
      </c>
      <c r="Q132" s="38">
        <v>2116.83038339924</v>
      </c>
      <c r="R132" s="40" t="s">
        <v>194</v>
      </c>
    </row>
    <row r="133" spans="1:18" ht="24.95" customHeight="1" x14ac:dyDescent="0.25">
      <c r="A133" s="47">
        <v>108</v>
      </c>
      <c r="B133" s="44" t="s">
        <v>278</v>
      </c>
      <c r="C133" s="37">
        <v>2000</v>
      </c>
      <c r="D133" s="37"/>
      <c r="E133" s="20" t="s">
        <v>32</v>
      </c>
      <c r="F133" s="37">
        <v>10</v>
      </c>
      <c r="G133" s="37">
        <v>2</v>
      </c>
      <c r="H133" s="38">
        <v>6492.3</v>
      </c>
      <c r="I133" s="38">
        <v>4650.1000000000004</v>
      </c>
      <c r="J133" s="39">
        <v>176</v>
      </c>
      <c r="K133" s="38">
        <f>'прил 2'!C131</f>
        <v>6960235.9400000004</v>
      </c>
      <c r="L133" s="38">
        <f t="shared" si="26"/>
        <v>0</v>
      </c>
      <c r="M133" s="38">
        <v>5232196.63</v>
      </c>
      <c r="N133" s="38">
        <v>0</v>
      </c>
      <c r="O133" s="38">
        <f t="shared" si="27"/>
        <v>1728039.3100000005</v>
      </c>
      <c r="P133" s="38">
        <f t="shared" si="21"/>
        <v>1496.7927442420594</v>
      </c>
      <c r="Q133" s="38">
        <v>2068.8798520461901</v>
      </c>
      <c r="R133" s="40" t="s">
        <v>194</v>
      </c>
    </row>
    <row r="134" spans="1:18" ht="24.95" customHeight="1" x14ac:dyDescent="0.25">
      <c r="A134" s="47">
        <v>109</v>
      </c>
      <c r="B134" s="44" t="s">
        <v>279</v>
      </c>
      <c r="C134" s="37">
        <v>1999</v>
      </c>
      <c r="D134" s="37"/>
      <c r="E134" s="20" t="s">
        <v>29</v>
      </c>
      <c r="F134" s="37">
        <v>9</v>
      </c>
      <c r="G134" s="37">
        <v>4</v>
      </c>
      <c r="H134" s="38">
        <v>10253.67</v>
      </c>
      <c r="I134" s="38">
        <v>8769.4</v>
      </c>
      <c r="J134" s="39">
        <v>485</v>
      </c>
      <c r="K134" s="38">
        <f>'прил 2'!C132</f>
        <v>12204092.9</v>
      </c>
      <c r="L134" s="38">
        <f t="shared" si="26"/>
        <v>0</v>
      </c>
      <c r="M134" s="38">
        <v>9164669.0999999996</v>
      </c>
      <c r="N134" s="38">
        <v>0</v>
      </c>
      <c r="O134" s="38">
        <f t="shared" si="27"/>
        <v>3039423.8000000007</v>
      </c>
      <c r="P134" s="38">
        <f t="shared" si="21"/>
        <v>1391.6679476360985</v>
      </c>
      <c r="Q134" s="38">
        <v>1186.3662052135801</v>
      </c>
      <c r="R134" s="40" t="s">
        <v>194</v>
      </c>
    </row>
    <row r="135" spans="1:18" ht="24.95" customHeight="1" x14ac:dyDescent="0.25">
      <c r="A135" s="47">
        <v>110</v>
      </c>
      <c r="B135" s="44" t="s">
        <v>280</v>
      </c>
      <c r="C135" s="37">
        <v>1997</v>
      </c>
      <c r="D135" s="37"/>
      <c r="E135" s="20" t="s">
        <v>32</v>
      </c>
      <c r="F135" s="37">
        <v>9</v>
      </c>
      <c r="G135" s="37">
        <v>4</v>
      </c>
      <c r="H135" s="38">
        <v>12358.4</v>
      </c>
      <c r="I135" s="38">
        <v>8304.2999999999993</v>
      </c>
      <c r="J135" s="39">
        <v>407</v>
      </c>
      <c r="K135" s="38">
        <f>'прил 2'!C133</f>
        <v>12444092.9</v>
      </c>
      <c r="L135" s="38">
        <f t="shared" si="26"/>
        <v>0</v>
      </c>
      <c r="M135" s="38">
        <v>9164669.0999999996</v>
      </c>
      <c r="N135" s="38">
        <v>0</v>
      </c>
      <c r="O135" s="38">
        <f t="shared" si="27"/>
        <v>3279423.8000000007</v>
      </c>
      <c r="P135" s="38">
        <f t="shared" si="21"/>
        <v>1498.5119636814663</v>
      </c>
      <c r="Q135" s="38">
        <v>1229.7362330359001</v>
      </c>
      <c r="R135" s="40" t="s">
        <v>194</v>
      </c>
    </row>
    <row r="136" spans="1:18" ht="24.95" customHeight="1" x14ac:dyDescent="0.25">
      <c r="A136" s="47">
        <v>111</v>
      </c>
      <c r="B136" s="44" t="s">
        <v>281</v>
      </c>
      <c r="C136" s="37">
        <v>1996</v>
      </c>
      <c r="D136" s="37"/>
      <c r="E136" s="20" t="s">
        <v>29</v>
      </c>
      <c r="F136" s="37">
        <v>16</v>
      </c>
      <c r="G136" s="37">
        <v>1</v>
      </c>
      <c r="H136" s="38">
        <v>13245.3</v>
      </c>
      <c r="I136" s="38">
        <v>9797.3799999999992</v>
      </c>
      <c r="J136" s="39">
        <v>732</v>
      </c>
      <c r="K136" s="38">
        <f>'прил 2'!C134</f>
        <v>7386757.6100000003</v>
      </c>
      <c r="L136" s="38">
        <f t="shared" si="26"/>
        <v>0</v>
      </c>
      <c r="M136" s="38">
        <v>5555179.21</v>
      </c>
      <c r="N136" s="38">
        <v>0</v>
      </c>
      <c r="O136" s="38">
        <f t="shared" si="27"/>
        <v>1831578.4000000004</v>
      </c>
      <c r="P136" s="38">
        <f t="shared" si="21"/>
        <v>753.95234338159798</v>
      </c>
      <c r="Q136" s="38">
        <v>1198.39973135675</v>
      </c>
      <c r="R136" s="40" t="s">
        <v>194</v>
      </c>
    </row>
    <row r="137" spans="1:18" ht="24.95" customHeight="1" x14ac:dyDescent="0.25">
      <c r="A137" s="47">
        <v>112</v>
      </c>
      <c r="B137" s="44" t="s">
        <v>282</v>
      </c>
      <c r="C137" s="37">
        <v>1997</v>
      </c>
      <c r="D137" s="37"/>
      <c r="E137" s="20" t="s">
        <v>32</v>
      </c>
      <c r="F137" s="37">
        <v>10</v>
      </c>
      <c r="G137" s="37">
        <v>4</v>
      </c>
      <c r="H137" s="38">
        <v>10105.700000000001</v>
      </c>
      <c r="I137" s="38">
        <v>9022.82</v>
      </c>
      <c r="J137" s="39">
        <v>515</v>
      </c>
      <c r="K137" s="38">
        <f>'прил 2'!C135</f>
        <v>13920471.880000001</v>
      </c>
      <c r="L137" s="38">
        <f t="shared" si="26"/>
        <v>0</v>
      </c>
      <c r="M137" s="38">
        <v>10464393.26</v>
      </c>
      <c r="N137" s="38">
        <v>0</v>
      </c>
      <c r="O137" s="38">
        <f t="shared" si="27"/>
        <v>3456078.620000001</v>
      </c>
      <c r="P137" s="38">
        <f t="shared" si="21"/>
        <v>1542.8072243489287</v>
      </c>
      <c r="Q137" s="38">
        <v>1265.90786915842</v>
      </c>
      <c r="R137" s="40" t="s">
        <v>194</v>
      </c>
    </row>
    <row r="138" spans="1:18" ht="24.95" customHeight="1" x14ac:dyDescent="0.25">
      <c r="A138" s="47">
        <v>113</v>
      </c>
      <c r="B138" s="44" t="s">
        <v>283</v>
      </c>
      <c r="C138" s="37">
        <v>2000</v>
      </c>
      <c r="D138" s="37"/>
      <c r="E138" s="20" t="s">
        <v>32</v>
      </c>
      <c r="F138" s="37">
        <v>10</v>
      </c>
      <c r="G138" s="37">
        <v>3</v>
      </c>
      <c r="H138" s="38">
        <v>10039.1</v>
      </c>
      <c r="I138" s="38">
        <v>7064.75</v>
      </c>
      <c r="J138" s="39">
        <v>482</v>
      </c>
      <c r="K138" s="38">
        <f>'прил 2'!C136</f>
        <v>10440353.91</v>
      </c>
      <c r="L138" s="38">
        <f t="shared" si="26"/>
        <v>0</v>
      </c>
      <c r="M138" s="38">
        <v>7848294.9400000004</v>
      </c>
      <c r="N138" s="38">
        <v>0</v>
      </c>
      <c r="O138" s="38">
        <f t="shared" si="27"/>
        <v>2592058.9699999997</v>
      </c>
      <c r="P138" s="38">
        <f t="shared" si="21"/>
        <v>1477.8093931136982</v>
      </c>
      <c r="Q138" s="38">
        <v>1502.5774443540099</v>
      </c>
      <c r="R138" s="40" t="s">
        <v>194</v>
      </c>
    </row>
    <row r="139" spans="1:18" ht="24.95" customHeight="1" x14ac:dyDescent="0.25">
      <c r="A139" s="47">
        <v>114</v>
      </c>
      <c r="B139" s="44" t="s">
        <v>284</v>
      </c>
      <c r="C139" s="37">
        <v>1999</v>
      </c>
      <c r="D139" s="37"/>
      <c r="E139" s="20" t="s">
        <v>32</v>
      </c>
      <c r="F139" s="37">
        <v>10</v>
      </c>
      <c r="G139" s="37">
        <v>1</v>
      </c>
      <c r="H139" s="38">
        <v>3272.15</v>
      </c>
      <c r="I139" s="38">
        <v>2250.5</v>
      </c>
      <c r="J139" s="39">
        <v>137</v>
      </c>
      <c r="K139" s="38">
        <f>'прил 2'!C137</f>
        <v>3497032.97</v>
      </c>
      <c r="L139" s="38">
        <f t="shared" si="26"/>
        <v>0</v>
      </c>
      <c r="M139" s="38">
        <v>2616098.31</v>
      </c>
      <c r="N139" s="38">
        <v>0</v>
      </c>
      <c r="O139" s="38">
        <f t="shared" si="27"/>
        <v>880934.66000000015</v>
      </c>
      <c r="P139" s="38">
        <f t="shared" si="21"/>
        <v>1553.891566318596</v>
      </c>
      <c r="Q139" s="38">
        <v>3835.5312152854899</v>
      </c>
      <c r="R139" s="40" t="s">
        <v>194</v>
      </c>
    </row>
    <row r="140" spans="1:18" ht="24.95" customHeight="1" x14ac:dyDescent="0.25">
      <c r="A140" s="47">
        <v>115</v>
      </c>
      <c r="B140" s="44" t="s">
        <v>285</v>
      </c>
      <c r="C140" s="37">
        <v>1999</v>
      </c>
      <c r="D140" s="37"/>
      <c r="E140" s="20" t="s">
        <v>32</v>
      </c>
      <c r="F140" s="37">
        <v>10</v>
      </c>
      <c r="G140" s="37">
        <v>2</v>
      </c>
      <c r="H140" s="38">
        <v>5956.3</v>
      </c>
      <c r="I140" s="38">
        <v>5205.8999999999996</v>
      </c>
      <c r="J140" s="39">
        <v>127</v>
      </c>
      <c r="K140" s="38">
        <f>'прил 2'!C138</f>
        <v>6960235.9400000004</v>
      </c>
      <c r="L140" s="38">
        <f t="shared" si="26"/>
        <v>0</v>
      </c>
      <c r="M140" s="38">
        <v>5232196.63</v>
      </c>
      <c r="N140" s="38">
        <v>0</v>
      </c>
      <c r="O140" s="38">
        <f t="shared" si="27"/>
        <v>1728039.3100000005</v>
      </c>
      <c r="P140" s="38">
        <f t="shared" ref="P140:P203" si="28">K140/I140</f>
        <v>1336.9899421809871</v>
      </c>
      <c r="Q140" s="38">
        <v>1891.9855932691801</v>
      </c>
      <c r="R140" s="40" t="s">
        <v>194</v>
      </c>
    </row>
    <row r="141" spans="1:18" ht="24.95" customHeight="1" x14ac:dyDescent="0.25">
      <c r="A141" s="47">
        <v>116</v>
      </c>
      <c r="B141" s="44" t="s">
        <v>286</v>
      </c>
      <c r="C141" s="37">
        <v>1999</v>
      </c>
      <c r="D141" s="37">
        <v>2010</v>
      </c>
      <c r="E141" s="20" t="s">
        <v>32</v>
      </c>
      <c r="F141" s="37">
        <v>10</v>
      </c>
      <c r="G141" s="37">
        <v>3</v>
      </c>
      <c r="H141" s="38">
        <v>8838.1</v>
      </c>
      <c r="I141" s="38">
        <v>7050.01</v>
      </c>
      <c r="J141" s="39">
        <v>359</v>
      </c>
      <c r="K141" s="38">
        <f>'прил 2'!C139</f>
        <v>10440353.91</v>
      </c>
      <c r="L141" s="38">
        <f t="shared" si="26"/>
        <v>0</v>
      </c>
      <c r="M141" s="38">
        <v>7848294.9400000004</v>
      </c>
      <c r="N141" s="38">
        <v>0</v>
      </c>
      <c r="O141" s="38">
        <f t="shared" si="27"/>
        <v>2592058.9699999997</v>
      </c>
      <c r="P141" s="38">
        <f t="shared" si="28"/>
        <v>1480.8991632635982</v>
      </c>
      <c r="Q141" s="38">
        <v>1504.85759878355</v>
      </c>
      <c r="R141" s="40" t="s">
        <v>194</v>
      </c>
    </row>
    <row r="142" spans="1:18" ht="24.95" customHeight="1" x14ac:dyDescent="0.25">
      <c r="A142" s="47">
        <v>117</v>
      </c>
      <c r="B142" s="44" t="s">
        <v>287</v>
      </c>
      <c r="C142" s="37">
        <v>1999</v>
      </c>
      <c r="D142" s="37"/>
      <c r="E142" s="20" t="s">
        <v>32</v>
      </c>
      <c r="F142" s="37">
        <v>10</v>
      </c>
      <c r="G142" s="37">
        <v>2</v>
      </c>
      <c r="H142" s="38">
        <v>5714.7</v>
      </c>
      <c r="I142" s="38">
        <v>4729.8999999999996</v>
      </c>
      <c r="J142" s="39">
        <v>209</v>
      </c>
      <c r="K142" s="38">
        <f>'прил 2'!C140</f>
        <v>6960235.9400000004</v>
      </c>
      <c r="L142" s="38">
        <f t="shared" si="26"/>
        <v>0</v>
      </c>
      <c r="M142" s="38">
        <v>5232196.63</v>
      </c>
      <c r="N142" s="38">
        <v>0</v>
      </c>
      <c r="O142" s="38">
        <f t="shared" si="27"/>
        <v>1728039.3100000005</v>
      </c>
      <c r="P142" s="38">
        <f t="shared" si="28"/>
        <v>1471.5397661684181</v>
      </c>
      <c r="Q142" s="38">
        <v>2040.9259815218099</v>
      </c>
      <c r="R142" s="40" t="s">
        <v>194</v>
      </c>
    </row>
    <row r="143" spans="1:18" ht="24.95" customHeight="1" x14ac:dyDescent="0.25">
      <c r="A143" s="47">
        <v>118</v>
      </c>
      <c r="B143" s="44" t="s">
        <v>288</v>
      </c>
      <c r="C143" s="37">
        <v>2000</v>
      </c>
      <c r="D143" s="37"/>
      <c r="E143" s="20" t="s">
        <v>32</v>
      </c>
      <c r="F143" s="37">
        <v>10</v>
      </c>
      <c r="G143" s="37">
        <v>2</v>
      </c>
      <c r="H143" s="38">
        <v>5734.7</v>
      </c>
      <c r="I143" s="38">
        <v>4723.2</v>
      </c>
      <c r="J143" s="39">
        <v>270</v>
      </c>
      <c r="K143" s="38">
        <f>'прил 2'!C141</f>
        <v>6960235.9400000004</v>
      </c>
      <c r="L143" s="38">
        <f t="shared" si="26"/>
        <v>0</v>
      </c>
      <c r="M143" s="38">
        <v>5232196.63</v>
      </c>
      <c r="N143" s="38">
        <v>0</v>
      </c>
      <c r="O143" s="38">
        <f t="shared" si="27"/>
        <v>1728039.3100000005</v>
      </c>
      <c r="P143" s="38">
        <f t="shared" si="28"/>
        <v>1473.627189193767</v>
      </c>
      <c r="Q143" s="38">
        <v>2043.23666158537</v>
      </c>
      <c r="R143" s="40" t="s">
        <v>194</v>
      </c>
    </row>
    <row r="144" spans="1:18" ht="24.95" customHeight="1" x14ac:dyDescent="0.25">
      <c r="A144" s="47">
        <v>119</v>
      </c>
      <c r="B144" s="44" t="s">
        <v>289</v>
      </c>
      <c r="C144" s="37">
        <v>1996</v>
      </c>
      <c r="D144" s="37"/>
      <c r="E144" s="20" t="s">
        <v>29</v>
      </c>
      <c r="F144" s="37">
        <v>9</v>
      </c>
      <c r="G144" s="37">
        <v>1</v>
      </c>
      <c r="H144" s="38">
        <v>4188.3</v>
      </c>
      <c r="I144" s="38">
        <v>3187.2</v>
      </c>
      <c r="J144" s="39">
        <v>192</v>
      </c>
      <c r="K144" s="38">
        <f>'прил 2'!C142</f>
        <v>3067938.23</v>
      </c>
      <c r="L144" s="38">
        <f t="shared" si="26"/>
        <v>0</v>
      </c>
      <c r="M144" s="38">
        <v>2291167.2799999998</v>
      </c>
      <c r="N144" s="38">
        <v>0</v>
      </c>
      <c r="O144" s="38">
        <f t="shared" si="27"/>
        <v>776770.95000000019</v>
      </c>
      <c r="P144" s="38">
        <f t="shared" si="28"/>
        <v>962.58102095883544</v>
      </c>
      <c r="Q144" s="38">
        <v>2542.6246862449798</v>
      </c>
      <c r="R144" s="40" t="s">
        <v>194</v>
      </c>
    </row>
    <row r="145" spans="1:18" ht="24.95" customHeight="1" x14ac:dyDescent="0.25">
      <c r="A145" s="47">
        <v>120</v>
      </c>
      <c r="B145" s="44" t="s">
        <v>290</v>
      </c>
      <c r="C145" s="37">
        <v>1996</v>
      </c>
      <c r="D145" s="37"/>
      <c r="E145" s="20" t="s">
        <v>29</v>
      </c>
      <c r="F145" s="37">
        <v>10</v>
      </c>
      <c r="G145" s="37">
        <v>4</v>
      </c>
      <c r="H145" s="38">
        <v>12766</v>
      </c>
      <c r="I145" s="38">
        <v>9237.01</v>
      </c>
      <c r="J145" s="39">
        <v>446</v>
      </c>
      <c r="K145" s="38">
        <f>'прил 2'!C143</f>
        <v>13920471.880000001</v>
      </c>
      <c r="L145" s="38">
        <f t="shared" si="26"/>
        <v>0</v>
      </c>
      <c r="M145" s="38">
        <v>10464393.26</v>
      </c>
      <c r="N145" s="38">
        <v>0</v>
      </c>
      <c r="O145" s="38">
        <f t="shared" si="27"/>
        <v>3456078.620000001</v>
      </c>
      <c r="P145" s="38">
        <f t="shared" si="28"/>
        <v>1507.0322409524294</v>
      </c>
      <c r="Q145" s="38">
        <v>1246.1072489907399</v>
      </c>
      <c r="R145" s="40" t="s">
        <v>194</v>
      </c>
    </row>
    <row r="146" spans="1:18" ht="24.95" customHeight="1" x14ac:dyDescent="0.25">
      <c r="A146" s="47">
        <v>121</v>
      </c>
      <c r="B146" s="44" t="s">
        <v>291</v>
      </c>
      <c r="C146" s="37">
        <v>1996</v>
      </c>
      <c r="D146" s="37">
        <v>2010</v>
      </c>
      <c r="E146" s="20" t="s">
        <v>32</v>
      </c>
      <c r="F146" s="37">
        <v>8</v>
      </c>
      <c r="G146" s="37">
        <v>3</v>
      </c>
      <c r="H146" s="38">
        <v>6793.4</v>
      </c>
      <c r="I146" s="38">
        <v>5673</v>
      </c>
      <c r="J146" s="39">
        <v>281</v>
      </c>
      <c r="K146" s="38">
        <f>'прил 2'!C144</f>
        <v>9153069.6799999997</v>
      </c>
      <c r="L146" s="38">
        <f t="shared" si="26"/>
        <v>0</v>
      </c>
      <c r="M146" s="38">
        <v>6873501.8300000001</v>
      </c>
      <c r="N146" s="38">
        <v>0</v>
      </c>
      <c r="O146" s="38">
        <f t="shared" si="27"/>
        <v>2279567.8499999996</v>
      </c>
      <c r="P146" s="38">
        <f t="shared" si="28"/>
        <v>1613.4443292790411</v>
      </c>
      <c r="Q146" s="38">
        <v>1609.0257359421801</v>
      </c>
      <c r="R146" s="40" t="s">
        <v>194</v>
      </c>
    </row>
    <row r="147" spans="1:18" ht="24.95" customHeight="1" x14ac:dyDescent="0.25">
      <c r="A147" s="47">
        <v>122</v>
      </c>
      <c r="B147" s="44" t="s">
        <v>292</v>
      </c>
      <c r="C147" s="37">
        <v>1996</v>
      </c>
      <c r="D147" s="37">
        <v>2010</v>
      </c>
      <c r="E147" s="20" t="s">
        <v>32</v>
      </c>
      <c r="F147" s="37">
        <v>9</v>
      </c>
      <c r="G147" s="37">
        <v>1</v>
      </c>
      <c r="H147" s="38">
        <v>5044.5</v>
      </c>
      <c r="I147" s="38">
        <v>4021.21</v>
      </c>
      <c r="J147" s="39">
        <v>220</v>
      </c>
      <c r="K147" s="38">
        <f>'прил 2'!C145</f>
        <v>3067938.23</v>
      </c>
      <c r="L147" s="38">
        <f t="shared" si="26"/>
        <v>0</v>
      </c>
      <c r="M147" s="38">
        <v>2291167.2799999998</v>
      </c>
      <c r="N147" s="38">
        <v>0</v>
      </c>
      <c r="O147" s="38">
        <f t="shared" si="27"/>
        <v>776770.95000000019</v>
      </c>
      <c r="P147" s="38">
        <f t="shared" si="28"/>
        <v>762.93907306507242</v>
      </c>
      <c r="Q147" s="38">
        <v>2100.7272736315699</v>
      </c>
      <c r="R147" s="40" t="s">
        <v>194</v>
      </c>
    </row>
    <row r="148" spans="1:18" ht="24.95" customHeight="1" x14ac:dyDescent="0.25">
      <c r="A148" s="47">
        <v>123</v>
      </c>
      <c r="B148" s="44" t="s">
        <v>293</v>
      </c>
      <c r="C148" s="37">
        <v>1999</v>
      </c>
      <c r="D148" s="37">
        <v>2010</v>
      </c>
      <c r="E148" s="20" t="s">
        <v>32</v>
      </c>
      <c r="F148" s="37">
        <v>8</v>
      </c>
      <c r="G148" s="37">
        <v>2</v>
      </c>
      <c r="H148" s="38">
        <v>4773.6000000000004</v>
      </c>
      <c r="I148" s="38">
        <v>3800.91</v>
      </c>
      <c r="J148" s="39">
        <v>261</v>
      </c>
      <c r="K148" s="38">
        <f>'прил 2'!C146</f>
        <v>6102046.4500000002</v>
      </c>
      <c r="L148" s="38">
        <f t="shared" si="26"/>
        <v>0</v>
      </c>
      <c r="M148" s="38">
        <v>4582334.55</v>
      </c>
      <c r="N148" s="38">
        <v>0</v>
      </c>
      <c r="O148" s="38">
        <f t="shared" si="27"/>
        <v>1519711.9000000004</v>
      </c>
      <c r="P148" s="38">
        <f t="shared" si="28"/>
        <v>1605.4172421867397</v>
      </c>
      <c r="Q148" s="38">
        <v>2198.6055760331101</v>
      </c>
      <c r="R148" s="40" t="s">
        <v>194</v>
      </c>
    </row>
    <row r="149" spans="1:18" ht="24.95" customHeight="1" x14ac:dyDescent="0.25">
      <c r="A149" s="47">
        <v>124</v>
      </c>
      <c r="B149" s="44" t="s">
        <v>294</v>
      </c>
      <c r="C149" s="37">
        <v>1998</v>
      </c>
      <c r="D149" s="37"/>
      <c r="E149" s="20" t="s">
        <v>32</v>
      </c>
      <c r="F149" s="37">
        <v>10</v>
      </c>
      <c r="G149" s="37">
        <v>8</v>
      </c>
      <c r="H149" s="38">
        <v>22744.7</v>
      </c>
      <c r="I149" s="38">
        <v>18472.490000000002</v>
      </c>
      <c r="J149" s="39">
        <v>1058</v>
      </c>
      <c r="K149" s="38">
        <f>'прил 2'!C147</f>
        <v>27840943.760000002</v>
      </c>
      <c r="L149" s="38">
        <f t="shared" si="26"/>
        <v>0</v>
      </c>
      <c r="M149" s="38">
        <v>20928786.52</v>
      </c>
      <c r="N149" s="38">
        <v>0</v>
      </c>
      <c r="O149" s="38">
        <f t="shared" si="27"/>
        <v>6912157.2400000021</v>
      </c>
      <c r="P149" s="38">
        <f t="shared" si="28"/>
        <v>1507.1570622043914</v>
      </c>
      <c r="Q149" s="38">
        <v>829.08816732340904</v>
      </c>
      <c r="R149" s="40" t="s">
        <v>194</v>
      </c>
    </row>
    <row r="150" spans="1:18" ht="24.95" customHeight="1" x14ac:dyDescent="0.25">
      <c r="A150" s="47">
        <v>125</v>
      </c>
      <c r="B150" s="44" t="s">
        <v>295</v>
      </c>
      <c r="C150" s="37">
        <v>1999</v>
      </c>
      <c r="D150" s="37"/>
      <c r="E150" s="20" t="s">
        <v>32</v>
      </c>
      <c r="F150" s="37">
        <v>10</v>
      </c>
      <c r="G150" s="37">
        <v>3</v>
      </c>
      <c r="H150" s="38">
        <v>8083.4</v>
      </c>
      <c r="I150" s="38">
        <v>6773.5</v>
      </c>
      <c r="J150" s="39">
        <v>296</v>
      </c>
      <c r="K150" s="38">
        <f>'прил 2'!C148</f>
        <v>10440353.91</v>
      </c>
      <c r="L150" s="38">
        <f t="shared" si="26"/>
        <v>0</v>
      </c>
      <c r="M150" s="38">
        <v>7848294.9400000004</v>
      </c>
      <c r="N150" s="38">
        <v>0</v>
      </c>
      <c r="O150" s="38">
        <f t="shared" si="27"/>
        <v>2592058.9699999997</v>
      </c>
      <c r="P150" s="38">
        <f t="shared" si="28"/>
        <v>1541.3529061784898</v>
      </c>
      <c r="Q150" s="38">
        <v>1549.47058389311</v>
      </c>
      <c r="R150" s="40" t="s">
        <v>194</v>
      </c>
    </row>
    <row r="151" spans="1:18" ht="24.95" customHeight="1" x14ac:dyDescent="0.25">
      <c r="A151" s="47">
        <v>126</v>
      </c>
      <c r="B151" s="44" t="s">
        <v>296</v>
      </c>
      <c r="C151" s="37">
        <v>1999</v>
      </c>
      <c r="D151" s="37"/>
      <c r="E151" s="20" t="s">
        <v>32</v>
      </c>
      <c r="F151" s="37">
        <v>10</v>
      </c>
      <c r="G151" s="37">
        <v>1</v>
      </c>
      <c r="H151" s="38">
        <v>2689.4</v>
      </c>
      <c r="I151" s="38">
        <v>2249.5</v>
      </c>
      <c r="J151" s="39">
        <v>103</v>
      </c>
      <c r="K151" s="38">
        <f>'прил 2'!C149</f>
        <v>3497032.97</v>
      </c>
      <c r="L151" s="38">
        <f t="shared" si="26"/>
        <v>0</v>
      </c>
      <c r="M151" s="38">
        <v>2616098.31</v>
      </c>
      <c r="N151" s="38">
        <v>0</v>
      </c>
      <c r="O151" s="38">
        <f t="shared" si="27"/>
        <v>880934.66000000015</v>
      </c>
      <c r="P151" s="38">
        <f t="shared" si="28"/>
        <v>1554.5823382973995</v>
      </c>
      <c r="Q151" s="38">
        <v>3837.0531229162002</v>
      </c>
      <c r="R151" s="40" t="s">
        <v>194</v>
      </c>
    </row>
    <row r="152" spans="1:18" ht="24.95" customHeight="1" x14ac:dyDescent="0.25">
      <c r="A152" s="47">
        <v>127</v>
      </c>
      <c r="B152" s="44" t="s">
        <v>297</v>
      </c>
      <c r="C152" s="37">
        <v>1999</v>
      </c>
      <c r="D152" s="37"/>
      <c r="E152" s="20" t="s">
        <v>32</v>
      </c>
      <c r="F152" s="37">
        <v>10</v>
      </c>
      <c r="G152" s="37">
        <v>4</v>
      </c>
      <c r="H152" s="38">
        <v>11015.5</v>
      </c>
      <c r="I152" s="38">
        <v>9055.41</v>
      </c>
      <c r="J152" s="39">
        <v>562</v>
      </c>
      <c r="K152" s="38">
        <f>'прил 2'!C150</f>
        <v>13920471.880000001</v>
      </c>
      <c r="L152" s="38">
        <f t="shared" si="26"/>
        <v>0</v>
      </c>
      <c r="M152" s="38">
        <v>10464393.26</v>
      </c>
      <c r="N152" s="38">
        <v>0</v>
      </c>
      <c r="O152" s="38">
        <f t="shared" si="27"/>
        <v>3456078.620000001</v>
      </c>
      <c r="P152" s="38">
        <f t="shared" si="28"/>
        <v>1537.2547328061348</v>
      </c>
      <c r="Q152" s="38">
        <v>1262.8346943981601</v>
      </c>
      <c r="R152" s="40" t="s">
        <v>194</v>
      </c>
    </row>
    <row r="153" spans="1:18" ht="24.95" customHeight="1" x14ac:dyDescent="0.25">
      <c r="A153" s="47">
        <v>128</v>
      </c>
      <c r="B153" s="44" t="s">
        <v>298</v>
      </c>
      <c r="C153" s="37">
        <v>1997</v>
      </c>
      <c r="D153" s="37"/>
      <c r="E153" s="20" t="s">
        <v>32</v>
      </c>
      <c r="F153" s="37">
        <v>10</v>
      </c>
      <c r="G153" s="37">
        <v>1</v>
      </c>
      <c r="H153" s="38">
        <v>3503.7</v>
      </c>
      <c r="I153" s="38">
        <v>2374</v>
      </c>
      <c r="J153" s="39">
        <v>81</v>
      </c>
      <c r="K153" s="38">
        <f>'прил 2'!C151</f>
        <v>3497032.97</v>
      </c>
      <c r="L153" s="38">
        <f t="shared" si="26"/>
        <v>0</v>
      </c>
      <c r="M153" s="38">
        <v>2616098.31</v>
      </c>
      <c r="N153" s="38">
        <v>0</v>
      </c>
      <c r="O153" s="38">
        <f t="shared" si="27"/>
        <v>880934.66000000015</v>
      </c>
      <c r="P153" s="38">
        <f t="shared" si="28"/>
        <v>1473.0551684919967</v>
      </c>
      <c r="Q153" s="38">
        <v>3657.43260320135</v>
      </c>
      <c r="R153" s="40" t="s">
        <v>194</v>
      </c>
    </row>
    <row r="154" spans="1:18" ht="24.95" customHeight="1" x14ac:dyDescent="0.25">
      <c r="A154" s="47">
        <v>129</v>
      </c>
      <c r="B154" s="44" t="s">
        <v>299</v>
      </c>
      <c r="C154" s="37">
        <v>1997</v>
      </c>
      <c r="D154" s="37">
        <v>2016</v>
      </c>
      <c r="E154" s="20" t="s">
        <v>32</v>
      </c>
      <c r="F154" s="37">
        <v>10</v>
      </c>
      <c r="G154" s="37">
        <v>3</v>
      </c>
      <c r="H154" s="38">
        <v>8895.1</v>
      </c>
      <c r="I154" s="38">
        <v>6644.7</v>
      </c>
      <c r="J154" s="39">
        <v>269</v>
      </c>
      <c r="K154" s="38">
        <f>'прил 2'!C152</f>
        <v>10440353.91</v>
      </c>
      <c r="L154" s="38">
        <f t="shared" si="26"/>
        <v>0</v>
      </c>
      <c r="M154" s="38">
        <v>7848294.9400000004</v>
      </c>
      <c r="N154" s="38">
        <v>0</v>
      </c>
      <c r="O154" s="38">
        <f t="shared" si="27"/>
        <v>2592058.9699999997</v>
      </c>
      <c r="P154" s="38">
        <f t="shared" si="28"/>
        <v>1571.2302903065602</v>
      </c>
      <c r="Q154" s="38">
        <v>1571.51916565082</v>
      </c>
      <c r="R154" s="40" t="s">
        <v>194</v>
      </c>
    </row>
    <row r="155" spans="1:18" ht="24.95" customHeight="1" x14ac:dyDescent="0.25">
      <c r="A155" s="47">
        <v>130</v>
      </c>
      <c r="B155" s="44" t="s">
        <v>300</v>
      </c>
      <c r="C155" s="37">
        <v>1997</v>
      </c>
      <c r="D155" s="37"/>
      <c r="E155" s="20" t="s">
        <v>32</v>
      </c>
      <c r="F155" s="37">
        <v>10</v>
      </c>
      <c r="G155" s="37">
        <v>4</v>
      </c>
      <c r="H155" s="38">
        <v>9296.4</v>
      </c>
      <c r="I155" s="38">
        <v>9181.9</v>
      </c>
      <c r="J155" s="39">
        <v>386</v>
      </c>
      <c r="K155" s="38">
        <f>'прил 2'!C153</f>
        <v>13920471.880000001</v>
      </c>
      <c r="L155" s="38">
        <f t="shared" si="26"/>
        <v>0</v>
      </c>
      <c r="M155" s="38">
        <v>10464393.26</v>
      </c>
      <c r="N155" s="38">
        <v>0</v>
      </c>
      <c r="O155" s="38">
        <f t="shared" si="27"/>
        <v>3456078.620000001</v>
      </c>
      <c r="P155" s="38">
        <f t="shared" si="28"/>
        <v>1516.077487230312</v>
      </c>
      <c r="Q155" s="38">
        <v>1251.1135821562</v>
      </c>
      <c r="R155" s="40" t="s">
        <v>194</v>
      </c>
    </row>
    <row r="156" spans="1:18" ht="24.95" customHeight="1" x14ac:dyDescent="0.25">
      <c r="A156" s="47">
        <v>131</v>
      </c>
      <c r="B156" s="44" t="s">
        <v>301</v>
      </c>
      <c r="C156" s="37">
        <v>1996</v>
      </c>
      <c r="D156" s="37"/>
      <c r="E156" s="20" t="s">
        <v>29</v>
      </c>
      <c r="F156" s="37" t="s">
        <v>302</v>
      </c>
      <c r="G156" s="37">
        <v>2</v>
      </c>
      <c r="H156" s="38">
        <v>4684.2</v>
      </c>
      <c r="I156" s="38">
        <v>3298.2</v>
      </c>
      <c r="J156" s="39">
        <v>74</v>
      </c>
      <c r="K156" s="38">
        <f>'прил 2'!C154</f>
        <v>6102046.4500000002</v>
      </c>
      <c r="L156" s="38">
        <f t="shared" si="26"/>
        <v>0</v>
      </c>
      <c r="M156" s="38">
        <v>4582334.55</v>
      </c>
      <c r="N156" s="38">
        <v>0</v>
      </c>
      <c r="O156" s="38">
        <f t="shared" si="27"/>
        <v>1519711.9000000004</v>
      </c>
      <c r="P156" s="38">
        <f t="shared" si="28"/>
        <v>1850.1141380146748</v>
      </c>
      <c r="Q156" s="38">
        <v>2470.9191073919101</v>
      </c>
      <c r="R156" s="40" t="s">
        <v>194</v>
      </c>
    </row>
    <row r="157" spans="1:18" ht="24.95" customHeight="1" x14ac:dyDescent="0.25">
      <c r="A157" s="47">
        <v>132</v>
      </c>
      <c r="B157" s="44" t="s">
        <v>303</v>
      </c>
      <c r="C157" s="37">
        <v>1997</v>
      </c>
      <c r="D157" s="37"/>
      <c r="E157" s="20" t="s">
        <v>29</v>
      </c>
      <c r="F157" s="37">
        <v>12</v>
      </c>
      <c r="G157" s="37">
        <v>2</v>
      </c>
      <c r="H157" s="38">
        <v>8818.6</v>
      </c>
      <c r="I157" s="38">
        <v>6323.4</v>
      </c>
      <c r="J157" s="39">
        <v>174</v>
      </c>
      <c r="K157" s="38">
        <f>'прил 2'!C155</f>
        <v>14773515.23</v>
      </c>
      <c r="L157" s="38">
        <f t="shared" si="26"/>
        <v>0</v>
      </c>
      <c r="M157" s="38">
        <v>11110358.439999999</v>
      </c>
      <c r="N157" s="38">
        <v>0</v>
      </c>
      <c r="O157" s="38">
        <f t="shared" si="27"/>
        <v>3663156.790000001</v>
      </c>
      <c r="P157" s="38">
        <f t="shared" si="28"/>
        <v>2336.3246402251957</v>
      </c>
      <c r="Q157" s="38">
        <v>1630.43580984913</v>
      </c>
      <c r="R157" s="40" t="s">
        <v>194</v>
      </c>
    </row>
    <row r="158" spans="1:18" ht="24.95" customHeight="1" x14ac:dyDescent="0.25">
      <c r="A158" s="47">
        <v>133</v>
      </c>
      <c r="B158" s="44" t="s">
        <v>304</v>
      </c>
      <c r="C158" s="37">
        <v>1998</v>
      </c>
      <c r="D158" s="37"/>
      <c r="E158" s="20" t="s">
        <v>29</v>
      </c>
      <c r="F158" s="37">
        <v>7</v>
      </c>
      <c r="G158" s="37">
        <v>2</v>
      </c>
      <c r="H158" s="38">
        <v>5515.73</v>
      </c>
      <c r="I158" s="38">
        <v>5014.3</v>
      </c>
      <c r="J158" s="39">
        <v>231</v>
      </c>
      <c r="K158" s="38">
        <f>'прил 2'!C156</f>
        <v>3307938.23</v>
      </c>
      <c r="L158" s="38">
        <f t="shared" si="26"/>
        <v>0</v>
      </c>
      <c r="M158" s="38">
        <v>2291167.2799999998</v>
      </c>
      <c r="N158" s="38">
        <v>0</v>
      </c>
      <c r="O158" s="38">
        <f t="shared" si="27"/>
        <v>1016770.9500000002</v>
      </c>
      <c r="P158" s="38">
        <f t="shared" si="28"/>
        <v>659.70090142193328</v>
      </c>
      <c r="Q158" s="38">
        <v>1766.2721815607399</v>
      </c>
      <c r="R158" s="40" t="s">
        <v>194</v>
      </c>
    </row>
    <row r="159" spans="1:18" ht="24.95" customHeight="1" x14ac:dyDescent="0.25">
      <c r="A159" s="47">
        <v>134</v>
      </c>
      <c r="B159" s="44" t="s">
        <v>305</v>
      </c>
      <c r="C159" s="37">
        <v>1996</v>
      </c>
      <c r="D159" s="37"/>
      <c r="E159" s="20" t="s">
        <v>32</v>
      </c>
      <c r="F159" s="37">
        <v>14</v>
      </c>
      <c r="G159" s="37">
        <v>2</v>
      </c>
      <c r="H159" s="38">
        <v>5408.92</v>
      </c>
      <c r="I159" s="38">
        <v>4917.8</v>
      </c>
      <c r="J159" s="39">
        <v>178</v>
      </c>
      <c r="K159" s="38">
        <f>'прил 2'!C157</f>
        <v>7386757.6200000001</v>
      </c>
      <c r="L159" s="38">
        <f t="shared" si="26"/>
        <v>0</v>
      </c>
      <c r="M159" s="38">
        <v>5555179.2199999997</v>
      </c>
      <c r="N159" s="38">
        <v>0</v>
      </c>
      <c r="O159" s="38">
        <f t="shared" si="27"/>
        <v>1831578.4000000004</v>
      </c>
      <c r="P159" s="38">
        <f t="shared" si="28"/>
        <v>1502.0451462035869</v>
      </c>
      <c r="Q159" s="38">
        <v>1978.68774655334</v>
      </c>
      <c r="R159" s="40" t="s">
        <v>194</v>
      </c>
    </row>
    <row r="160" spans="1:18" ht="24.95" customHeight="1" x14ac:dyDescent="0.25">
      <c r="A160" s="47">
        <v>135</v>
      </c>
      <c r="B160" s="44" t="s">
        <v>306</v>
      </c>
      <c r="C160" s="37">
        <v>1998</v>
      </c>
      <c r="D160" s="37"/>
      <c r="E160" s="20" t="s">
        <v>68</v>
      </c>
      <c r="F160" s="37">
        <v>16</v>
      </c>
      <c r="G160" s="37">
        <v>1</v>
      </c>
      <c r="H160" s="38">
        <v>6628.1</v>
      </c>
      <c r="I160" s="38">
        <v>5752.9</v>
      </c>
      <c r="J160" s="39">
        <v>222</v>
      </c>
      <c r="K160" s="38">
        <f>'прил 2'!C158</f>
        <v>7506757.6200000001</v>
      </c>
      <c r="L160" s="38">
        <f t="shared" ref="L160:L223" si="29">SUM(L161:L170)</f>
        <v>0</v>
      </c>
      <c r="M160" s="38">
        <v>5555179.2199999997</v>
      </c>
      <c r="N160" s="38">
        <v>0</v>
      </c>
      <c r="O160" s="38">
        <f t="shared" ref="O160:O223" si="30">K160-L160-M160-N160</f>
        <v>1951578.4000000004</v>
      </c>
      <c r="P160" s="38">
        <f t="shared" si="28"/>
        <v>1304.8649585426481</v>
      </c>
      <c r="Q160" s="38">
        <v>1751.26489248901</v>
      </c>
      <c r="R160" s="40" t="s">
        <v>194</v>
      </c>
    </row>
    <row r="161" spans="1:18" ht="24.95" customHeight="1" x14ac:dyDescent="0.25">
      <c r="A161" s="47">
        <v>136</v>
      </c>
      <c r="B161" s="44" t="s">
        <v>307</v>
      </c>
      <c r="C161" s="37">
        <v>1998</v>
      </c>
      <c r="D161" s="37"/>
      <c r="E161" s="20" t="s">
        <v>29</v>
      </c>
      <c r="F161" s="37">
        <v>9</v>
      </c>
      <c r="G161" s="37">
        <v>1</v>
      </c>
      <c r="H161" s="38">
        <v>6253.1</v>
      </c>
      <c r="I161" s="38">
        <v>4147.51</v>
      </c>
      <c r="J161" s="39">
        <v>203</v>
      </c>
      <c r="K161" s="38">
        <f>'прил 2'!C159</f>
        <v>6102046.4500000002</v>
      </c>
      <c r="L161" s="38">
        <f t="shared" si="29"/>
        <v>0</v>
      </c>
      <c r="M161" s="38">
        <v>4582334.55</v>
      </c>
      <c r="N161" s="38">
        <v>0</v>
      </c>
      <c r="O161" s="38">
        <f t="shared" si="30"/>
        <v>1519711.9000000004</v>
      </c>
      <c r="P161" s="38">
        <f t="shared" si="28"/>
        <v>1471.2553917892903</v>
      </c>
      <c r="Q161" s="38">
        <v>2049.3021403203402</v>
      </c>
      <c r="R161" s="40" t="s">
        <v>194</v>
      </c>
    </row>
    <row r="162" spans="1:18" ht="24.95" customHeight="1" x14ac:dyDescent="0.25">
      <c r="A162" s="47">
        <v>137</v>
      </c>
      <c r="B162" s="44" t="s">
        <v>308</v>
      </c>
      <c r="C162" s="37">
        <v>1999</v>
      </c>
      <c r="D162" s="37"/>
      <c r="E162" s="20" t="s">
        <v>32</v>
      </c>
      <c r="F162" s="37">
        <v>9</v>
      </c>
      <c r="G162" s="37">
        <v>2</v>
      </c>
      <c r="H162" s="38">
        <v>6317.5</v>
      </c>
      <c r="I162" s="38">
        <v>4147.41</v>
      </c>
      <c r="J162" s="39">
        <v>182</v>
      </c>
      <c r="K162" s="38">
        <f>'прил 2'!C160</f>
        <v>6102046.4500000002</v>
      </c>
      <c r="L162" s="38">
        <f t="shared" si="29"/>
        <v>0</v>
      </c>
      <c r="M162" s="38">
        <v>4582334.55</v>
      </c>
      <c r="N162" s="38">
        <v>0</v>
      </c>
      <c r="O162" s="38">
        <f t="shared" si="30"/>
        <v>1519711.9000000004</v>
      </c>
      <c r="P162" s="38">
        <f t="shared" si="28"/>
        <v>1471.290865865685</v>
      </c>
      <c r="Q162" s="38">
        <v>2049.3416180218501</v>
      </c>
      <c r="R162" s="40" t="s">
        <v>194</v>
      </c>
    </row>
    <row r="163" spans="1:18" ht="24.95" customHeight="1" x14ac:dyDescent="0.25">
      <c r="A163" s="47">
        <v>138</v>
      </c>
      <c r="B163" s="44" t="s">
        <v>309</v>
      </c>
      <c r="C163" s="37">
        <v>1996</v>
      </c>
      <c r="D163" s="37"/>
      <c r="E163" s="20" t="s">
        <v>32</v>
      </c>
      <c r="F163" s="37">
        <v>10</v>
      </c>
      <c r="G163" s="37">
        <v>1</v>
      </c>
      <c r="H163" s="38">
        <v>3153.15</v>
      </c>
      <c r="I163" s="38">
        <v>2866.7</v>
      </c>
      <c r="J163" s="39">
        <v>120</v>
      </c>
      <c r="K163" s="38">
        <f>'прил 2'!C161</f>
        <v>3497032.97</v>
      </c>
      <c r="L163" s="38">
        <f t="shared" si="29"/>
        <v>0</v>
      </c>
      <c r="M163" s="38">
        <v>2616098.31</v>
      </c>
      <c r="N163" s="38">
        <v>0</v>
      </c>
      <c r="O163" s="38">
        <f t="shared" si="30"/>
        <v>880934.66000000015</v>
      </c>
      <c r="P163" s="38">
        <f t="shared" si="28"/>
        <v>1219.8810374297975</v>
      </c>
      <c r="Q163" s="38">
        <v>3099.6397948861099</v>
      </c>
      <c r="R163" s="40" t="s">
        <v>194</v>
      </c>
    </row>
    <row r="164" spans="1:18" ht="38.25" customHeight="1" x14ac:dyDescent="0.25">
      <c r="A164" s="47">
        <v>139</v>
      </c>
      <c r="B164" s="44" t="s">
        <v>310</v>
      </c>
      <c r="C164" s="37">
        <v>1996</v>
      </c>
      <c r="D164" s="37"/>
      <c r="E164" s="20" t="s">
        <v>32</v>
      </c>
      <c r="F164" s="37">
        <v>10</v>
      </c>
      <c r="G164" s="37">
        <v>1</v>
      </c>
      <c r="H164" s="38">
        <v>2289</v>
      </c>
      <c r="I164" s="38">
        <v>2287.6999999999998</v>
      </c>
      <c r="J164" s="39">
        <v>112</v>
      </c>
      <c r="K164" s="38">
        <f>'прил 2'!C162</f>
        <v>3497032.97</v>
      </c>
      <c r="L164" s="38">
        <f t="shared" si="29"/>
        <v>0</v>
      </c>
      <c r="M164" s="38">
        <v>2616098.31</v>
      </c>
      <c r="N164" s="38">
        <v>0</v>
      </c>
      <c r="O164" s="38">
        <f t="shared" si="30"/>
        <v>880934.66000000015</v>
      </c>
      <c r="P164" s="38">
        <f t="shared" si="28"/>
        <v>1528.6239323337852</v>
      </c>
      <c r="Q164" s="38">
        <v>3779.86160772829</v>
      </c>
      <c r="R164" s="40" t="s">
        <v>194</v>
      </c>
    </row>
    <row r="165" spans="1:18" ht="24.95" customHeight="1" x14ac:dyDescent="0.25">
      <c r="A165" s="47">
        <v>140</v>
      </c>
      <c r="B165" s="44" t="s">
        <v>311</v>
      </c>
      <c r="C165" s="37">
        <v>1998</v>
      </c>
      <c r="D165" s="37"/>
      <c r="E165" s="20" t="s">
        <v>29</v>
      </c>
      <c r="F165" s="37">
        <v>10</v>
      </c>
      <c r="G165" s="37">
        <v>6</v>
      </c>
      <c r="H165" s="38">
        <v>15299.7</v>
      </c>
      <c r="I165" s="38">
        <v>14286.9</v>
      </c>
      <c r="J165" s="39">
        <v>490</v>
      </c>
      <c r="K165" s="38">
        <f>'прил 2'!C163</f>
        <v>17400589.850000001</v>
      </c>
      <c r="L165" s="38">
        <f t="shared" si="29"/>
        <v>0</v>
      </c>
      <c r="M165" s="38">
        <v>13080491.57</v>
      </c>
      <c r="N165" s="38">
        <v>0</v>
      </c>
      <c r="O165" s="38">
        <f t="shared" si="30"/>
        <v>4320098.2800000012</v>
      </c>
      <c r="P165" s="38">
        <f t="shared" si="28"/>
        <v>1217.9402004633616</v>
      </c>
      <c r="Q165" s="38">
        <v>951.28122965793796</v>
      </c>
      <c r="R165" s="40" t="s">
        <v>194</v>
      </c>
    </row>
    <row r="166" spans="1:18" ht="24.95" customHeight="1" x14ac:dyDescent="0.25">
      <c r="A166" s="47">
        <v>141</v>
      </c>
      <c r="B166" s="44" t="s">
        <v>312</v>
      </c>
      <c r="C166" s="37">
        <v>1996</v>
      </c>
      <c r="D166" s="37"/>
      <c r="E166" s="20" t="s">
        <v>32</v>
      </c>
      <c r="F166" s="37">
        <v>10</v>
      </c>
      <c r="G166" s="37">
        <v>3</v>
      </c>
      <c r="H166" s="38">
        <v>10334.6</v>
      </c>
      <c r="I166" s="38">
        <v>6876.4</v>
      </c>
      <c r="J166" s="39">
        <v>287</v>
      </c>
      <c r="K166" s="38">
        <f>'прил 2'!C164</f>
        <v>10440353.91</v>
      </c>
      <c r="L166" s="38">
        <f t="shared" si="29"/>
        <v>0</v>
      </c>
      <c r="M166" s="38">
        <v>7848294.9400000004</v>
      </c>
      <c r="N166" s="38">
        <v>0</v>
      </c>
      <c r="O166" s="38">
        <f t="shared" si="30"/>
        <v>2592058.9699999997</v>
      </c>
      <c r="P166" s="38">
        <f t="shared" si="28"/>
        <v>1518.2877537665058</v>
      </c>
      <c r="Q166" s="38">
        <v>1532.4492176138699</v>
      </c>
      <c r="R166" s="40" t="s">
        <v>194</v>
      </c>
    </row>
    <row r="167" spans="1:18" ht="24.95" customHeight="1" x14ac:dyDescent="0.25">
      <c r="A167" s="47">
        <v>142</v>
      </c>
      <c r="B167" s="44" t="s">
        <v>313</v>
      </c>
      <c r="C167" s="37">
        <v>1998</v>
      </c>
      <c r="D167" s="37"/>
      <c r="E167" s="20" t="s">
        <v>32</v>
      </c>
      <c r="F167" s="37">
        <v>16</v>
      </c>
      <c r="G167" s="37">
        <v>4</v>
      </c>
      <c r="H167" s="38">
        <v>11201.5</v>
      </c>
      <c r="I167" s="38">
        <v>10907.1</v>
      </c>
      <c r="J167" s="39">
        <v>510</v>
      </c>
      <c r="K167" s="38">
        <f>'прил 2'!C165</f>
        <v>17827111.5</v>
      </c>
      <c r="L167" s="38">
        <f t="shared" si="29"/>
        <v>0</v>
      </c>
      <c r="M167" s="38">
        <v>13403474.15</v>
      </c>
      <c r="N167" s="38">
        <v>0</v>
      </c>
      <c r="O167" s="38">
        <f t="shared" si="30"/>
        <v>4423637.3499999996</v>
      </c>
      <c r="P167" s="38">
        <f t="shared" si="28"/>
        <v>1634.4501746568749</v>
      </c>
      <c r="Q167" s="38">
        <v>1118.38914101824</v>
      </c>
      <c r="R167" s="40" t="s">
        <v>194</v>
      </c>
    </row>
    <row r="168" spans="1:18" ht="24.95" customHeight="1" x14ac:dyDescent="0.25">
      <c r="A168" s="47">
        <v>143</v>
      </c>
      <c r="B168" s="44" t="s">
        <v>314</v>
      </c>
      <c r="C168" s="37">
        <v>1999</v>
      </c>
      <c r="D168" s="37"/>
      <c r="E168" s="20" t="s">
        <v>32</v>
      </c>
      <c r="F168" s="37">
        <v>10</v>
      </c>
      <c r="G168" s="37">
        <v>2</v>
      </c>
      <c r="H168" s="38">
        <v>6563.1</v>
      </c>
      <c r="I168" s="38">
        <v>4602</v>
      </c>
      <c r="J168" s="39">
        <v>164</v>
      </c>
      <c r="K168" s="38">
        <f>'прил 2'!C166</f>
        <v>6960235.9400000004</v>
      </c>
      <c r="L168" s="38">
        <f t="shared" si="29"/>
        <v>0</v>
      </c>
      <c r="M168" s="38">
        <v>5232196.63</v>
      </c>
      <c r="N168" s="38">
        <v>0</v>
      </c>
      <c r="O168" s="38">
        <f t="shared" si="30"/>
        <v>1728039.3100000005</v>
      </c>
      <c r="P168" s="38">
        <f t="shared" si="28"/>
        <v>1512.4371881790528</v>
      </c>
      <c r="Q168" s="38">
        <v>2086.19752281617</v>
      </c>
      <c r="R168" s="40" t="s">
        <v>194</v>
      </c>
    </row>
    <row r="169" spans="1:18" ht="24.95" customHeight="1" x14ac:dyDescent="0.25">
      <c r="A169" s="47">
        <v>144</v>
      </c>
      <c r="B169" s="44" t="s">
        <v>66</v>
      </c>
      <c r="C169" s="37">
        <v>1975</v>
      </c>
      <c r="D169" s="37">
        <v>2019</v>
      </c>
      <c r="E169" s="20" t="s">
        <v>29</v>
      </c>
      <c r="F169" s="37">
        <v>9</v>
      </c>
      <c r="G169" s="37">
        <v>1</v>
      </c>
      <c r="H169" s="38">
        <v>2190.2199999999998</v>
      </c>
      <c r="I169" s="38">
        <v>1991.1</v>
      </c>
      <c r="J169" s="39">
        <v>84</v>
      </c>
      <c r="K169" s="38">
        <f>'прил 2'!C167</f>
        <v>3067938.22</v>
      </c>
      <c r="L169" s="38">
        <f t="shared" si="29"/>
        <v>0</v>
      </c>
      <c r="M169" s="38">
        <v>2291167.27</v>
      </c>
      <c r="N169" s="38">
        <v>0</v>
      </c>
      <c r="O169" s="38">
        <f t="shared" si="30"/>
        <v>776770.95000000019</v>
      </c>
      <c r="P169" s="38">
        <f t="shared" si="28"/>
        <v>1540.8257847421025</v>
      </c>
      <c r="Q169" s="38">
        <v>3822.5404048013702</v>
      </c>
      <c r="R169" s="40" t="s">
        <v>194</v>
      </c>
    </row>
    <row r="170" spans="1:18" ht="24.95" customHeight="1" x14ac:dyDescent="0.25">
      <c r="A170" s="47">
        <v>145</v>
      </c>
      <c r="B170" s="44" t="s">
        <v>315</v>
      </c>
      <c r="C170" s="37">
        <v>1996</v>
      </c>
      <c r="D170" s="37">
        <v>2012</v>
      </c>
      <c r="E170" s="20" t="s">
        <v>29</v>
      </c>
      <c r="F170" s="37" t="s">
        <v>316</v>
      </c>
      <c r="G170" s="37">
        <v>4</v>
      </c>
      <c r="H170" s="38">
        <v>8428.4</v>
      </c>
      <c r="I170" s="38">
        <v>5844.2</v>
      </c>
      <c r="J170" s="39">
        <v>168</v>
      </c>
      <c r="K170" s="38">
        <f>'прил 2'!C168</f>
        <v>6102046.4500000002</v>
      </c>
      <c r="L170" s="38">
        <f t="shared" si="29"/>
        <v>0</v>
      </c>
      <c r="M170" s="38">
        <v>4582334.55</v>
      </c>
      <c r="N170" s="38">
        <v>0</v>
      </c>
      <c r="O170" s="38">
        <f t="shared" si="30"/>
        <v>1519711.9000000004</v>
      </c>
      <c r="P170" s="38">
        <f t="shared" si="28"/>
        <v>1044.1200592039972</v>
      </c>
      <c r="Q170" s="38">
        <v>1804.9600629684101</v>
      </c>
      <c r="R170" s="40" t="s">
        <v>194</v>
      </c>
    </row>
    <row r="171" spans="1:18" ht="45.75" customHeight="1" x14ac:dyDescent="0.25">
      <c r="A171" s="47">
        <v>146</v>
      </c>
      <c r="B171" s="44" t="s">
        <v>317</v>
      </c>
      <c r="C171" s="37">
        <v>1996</v>
      </c>
      <c r="D171" s="37"/>
      <c r="E171" s="20" t="s">
        <v>32</v>
      </c>
      <c r="F171" s="37">
        <v>10</v>
      </c>
      <c r="G171" s="37">
        <v>1</v>
      </c>
      <c r="H171" s="38">
        <v>3229</v>
      </c>
      <c r="I171" s="38">
        <v>2185.91</v>
      </c>
      <c r="J171" s="39">
        <v>85</v>
      </c>
      <c r="K171" s="38">
        <f>'прил 2'!C169</f>
        <v>3497032.97</v>
      </c>
      <c r="L171" s="38">
        <f t="shared" si="29"/>
        <v>0</v>
      </c>
      <c r="M171" s="38">
        <v>2616098.31</v>
      </c>
      <c r="N171" s="38">
        <v>0</v>
      </c>
      <c r="O171" s="38">
        <f t="shared" si="30"/>
        <v>880934.66000000015</v>
      </c>
      <c r="P171" s="38">
        <f t="shared" si="28"/>
        <v>1599.8064741915268</v>
      </c>
      <c r="Q171" s="38">
        <v>3936.6908610144101</v>
      </c>
      <c r="R171" s="40" t="s">
        <v>194</v>
      </c>
    </row>
    <row r="172" spans="1:18" ht="24.95" customHeight="1" x14ac:dyDescent="0.25">
      <c r="A172" s="47">
        <v>147</v>
      </c>
      <c r="B172" s="44" t="s">
        <v>318</v>
      </c>
      <c r="C172" s="37">
        <v>1994</v>
      </c>
      <c r="D172" s="37">
        <v>2018</v>
      </c>
      <c r="E172" s="20" t="s">
        <v>32</v>
      </c>
      <c r="F172" s="37">
        <v>10</v>
      </c>
      <c r="G172" s="37">
        <v>3</v>
      </c>
      <c r="H172" s="38">
        <v>10360.1</v>
      </c>
      <c r="I172" s="38">
        <v>7009.8</v>
      </c>
      <c r="J172" s="39">
        <v>394</v>
      </c>
      <c r="K172" s="38">
        <f>'прил 2'!C170</f>
        <v>10440353.91</v>
      </c>
      <c r="L172" s="38">
        <f t="shared" si="29"/>
        <v>0</v>
      </c>
      <c r="M172" s="38">
        <v>7848294.9400000004</v>
      </c>
      <c r="N172" s="38">
        <v>0</v>
      </c>
      <c r="O172" s="38">
        <f t="shared" si="30"/>
        <v>2592058.9699999997</v>
      </c>
      <c r="P172" s="38">
        <f t="shared" si="28"/>
        <v>1489.3939784301976</v>
      </c>
      <c r="Q172" s="38">
        <v>1511.1265086022399</v>
      </c>
      <c r="R172" s="40" t="s">
        <v>194</v>
      </c>
    </row>
    <row r="173" spans="1:18" ht="24.95" customHeight="1" x14ac:dyDescent="0.25">
      <c r="A173" s="47">
        <v>148</v>
      </c>
      <c r="B173" s="44" t="s">
        <v>319</v>
      </c>
      <c r="C173" s="37">
        <v>1993</v>
      </c>
      <c r="D173" s="37"/>
      <c r="E173" s="20" t="s">
        <v>29</v>
      </c>
      <c r="F173" s="37">
        <v>14</v>
      </c>
      <c r="G173" s="37">
        <v>1</v>
      </c>
      <c r="H173" s="38">
        <v>7593.6</v>
      </c>
      <c r="I173" s="38">
        <v>4780.5</v>
      </c>
      <c r="J173" s="39">
        <v>278</v>
      </c>
      <c r="K173" s="38">
        <f>'прил 2'!C171</f>
        <v>7386757.6200000001</v>
      </c>
      <c r="L173" s="38">
        <f t="shared" si="29"/>
        <v>0</v>
      </c>
      <c r="M173" s="38">
        <v>5555179.2300000004</v>
      </c>
      <c r="N173" s="38">
        <v>0</v>
      </c>
      <c r="O173" s="38">
        <f t="shared" si="30"/>
        <v>1831578.3899999997</v>
      </c>
      <c r="P173" s="38">
        <f t="shared" si="28"/>
        <v>1545.1851521807343</v>
      </c>
      <c r="Q173" s="38">
        <v>2023.68434264198</v>
      </c>
      <c r="R173" s="40" t="s">
        <v>194</v>
      </c>
    </row>
    <row r="174" spans="1:18" ht="24.95" customHeight="1" x14ac:dyDescent="0.25">
      <c r="A174" s="47">
        <v>149</v>
      </c>
      <c r="B174" s="44" t="s">
        <v>320</v>
      </c>
      <c r="C174" s="37">
        <v>1989</v>
      </c>
      <c r="D174" s="37">
        <v>2003</v>
      </c>
      <c r="E174" s="20" t="s">
        <v>29</v>
      </c>
      <c r="F174" s="37">
        <v>9</v>
      </c>
      <c r="G174" s="37">
        <v>2</v>
      </c>
      <c r="H174" s="38">
        <v>8258.7000000000007</v>
      </c>
      <c r="I174" s="38">
        <v>6564.3</v>
      </c>
      <c r="J174" s="39">
        <v>417</v>
      </c>
      <c r="K174" s="38">
        <f>'прил 2'!C172</f>
        <v>6102046.4500000002</v>
      </c>
      <c r="L174" s="38">
        <f t="shared" si="29"/>
        <v>0</v>
      </c>
      <c r="M174" s="38">
        <v>4582334.55</v>
      </c>
      <c r="N174" s="38">
        <v>0</v>
      </c>
      <c r="O174" s="38">
        <f t="shared" si="30"/>
        <v>1519711.9000000004</v>
      </c>
      <c r="P174" s="38">
        <f t="shared" si="28"/>
        <v>929.58067882333228</v>
      </c>
      <c r="Q174" s="38">
        <v>1446.4937007754099</v>
      </c>
      <c r="R174" s="40" t="s">
        <v>194</v>
      </c>
    </row>
    <row r="175" spans="1:18" ht="39.200000000000003" customHeight="1" x14ac:dyDescent="0.25">
      <c r="A175" s="47">
        <v>150</v>
      </c>
      <c r="B175" s="44" t="s">
        <v>321</v>
      </c>
      <c r="C175" s="20" t="s">
        <v>322</v>
      </c>
      <c r="D175" s="37"/>
      <c r="E175" s="20" t="s">
        <v>32</v>
      </c>
      <c r="F175" s="37">
        <v>10</v>
      </c>
      <c r="G175" s="37">
        <v>6</v>
      </c>
      <c r="H175" s="38">
        <v>15842.3</v>
      </c>
      <c r="I175" s="38">
        <v>14143.97</v>
      </c>
      <c r="J175" s="39">
        <v>803</v>
      </c>
      <c r="K175" s="38">
        <f>'прил 2'!C173</f>
        <v>14160471.880000001</v>
      </c>
      <c r="L175" s="38">
        <f t="shared" si="29"/>
        <v>0</v>
      </c>
      <c r="M175" s="38">
        <v>10464393.26</v>
      </c>
      <c r="N175" s="38">
        <v>0</v>
      </c>
      <c r="O175" s="38">
        <f t="shared" si="30"/>
        <v>3696078.620000001</v>
      </c>
      <c r="P175" s="38">
        <f t="shared" si="28"/>
        <v>1001.1667077913769</v>
      </c>
      <c r="Q175" s="38">
        <v>956.73086410675398</v>
      </c>
      <c r="R175" s="40" t="s">
        <v>194</v>
      </c>
    </row>
    <row r="176" spans="1:18" ht="24.95" customHeight="1" x14ac:dyDescent="0.25">
      <c r="A176" s="47">
        <v>151</v>
      </c>
      <c r="B176" s="44" t="s">
        <v>323</v>
      </c>
      <c r="C176" s="37">
        <v>1989</v>
      </c>
      <c r="D176" s="37"/>
      <c r="E176" s="20" t="s">
        <v>29</v>
      </c>
      <c r="F176" s="37">
        <v>5</v>
      </c>
      <c r="G176" s="37">
        <v>4</v>
      </c>
      <c r="H176" s="38">
        <v>3526.5</v>
      </c>
      <c r="I176" s="38">
        <v>2753.21</v>
      </c>
      <c r="J176" s="39">
        <v>202</v>
      </c>
      <c r="K176" s="38">
        <f>'прил 2'!C174</f>
        <v>734431.75</v>
      </c>
      <c r="L176" s="38">
        <f t="shared" si="29"/>
        <v>0</v>
      </c>
      <c r="M176" s="38">
        <v>0</v>
      </c>
      <c r="N176" s="38">
        <v>0</v>
      </c>
      <c r="O176" s="38">
        <f t="shared" si="30"/>
        <v>734431.75</v>
      </c>
      <c r="P176" s="38">
        <f t="shared" si="28"/>
        <v>266.75471540492731</v>
      </c>
      <c r="Q176" s="38">
        <v>643</v>
      </c>
      <c r="R176" s="40" t="s">
        <v>194</v>
      </c>
    </row>
    <row r="177" spans="1:18" ht="24.95" customHeight="1" x14ac:dyDescent="0.25">
      <c r="A177" s="47">
        <v>152</v>
      </c>
      <c r="B177" s="44" t="s">
        <v>324</v>
      </c>
      <c r="C177" s="37">
        <v>1981</v>
      </c>
      <c r="D177" s="37"/>
      <c r="E177" s="20" t="s">
        <v>29</v>
      </c>
      <c r="F177" s="37">
        <v>3</v>
      </c>
      <c r="G177" s="37">
        <v>3</v>
      </c>
      <c r="H177" s="38">
        <v>1327.8</v>
      </c>
      <c r="I177" s="38">
        <v>1248.4100000000001</v>
      </c>
      <c r="J177" s="39">
        <v>94</v>
      </c>
      <c r="K177" s="38">
        <f>'прил 2'!C175</f>
        <v>40000</v>
      </c>
      <c r="L177" s="38">
        <f t="shared" si="29"/>
        <v>0</v>
      </c>
      <c r="M177" s="38">
        <v>0</v>
      </c>
      <c r="N177" s="38">
        <v>0</v>
      </c>
      <c r="O177" s="38">
        <f t="shared" si="30"/>
        <v>40000</v>
      </c>
      <c r="P177" s="38">
        <f t="shared" si="28"/>
        <v>32.040755841430297</v>
      </c>
      <c r="Q177" s="38">
        <v>1142</v>
      </c>
      <c r="R177" s="40" t="s">
        <v>194</v>
      </c>
    </row>
    <row r="178" spans="1:18" ht="24.95" customHeight="1" x14ac:dyDescent="0.25">
      <c r="A178" s="47">
        <v>153</v>
      </c>
      <c r="B178" s="44" t="s">
        <v>325</v>
      </c>
      <c r="C178" s="37">
        <v>1971</v>
      </c>
      <c r="D178" s="37">
        <v>2004</v>
      </c>
      <c r="E178" s="20" t="s">
        <v>29</v>
      </c>
      <c r="F178" s="37">
        <v>5</v>
      </c>
      <c r="G178" s="37">
        <v>4</v>
      </c>
      <c r="H178" s="38">
        <v>4367.5</v>
      </c>
      <c r="I178" s="38">
        <v>3450.9</v>
      </c>
      <c r="J178" s="39">
        <v>189</v>
      </c>
      <c r="K178" s="38">
        <f>'прил 2'!C176</f>
        <v>49991587.079999991</v>
      </c>
      <c r="L178" s="38">
        <f t="shared" si="29"/>
        <v>0</v>
      </c>
      <c r="M178" s="38">
        <v>0</v>
      </c>
      <c r="N178" s="38">
        <v>0</v>
      </c>
      <c r="O178" s="38">
        <f t="shared" si="30"/>
        <v>49991587.079999991</v>
      </c>
      <c r="P178" s="38">
        <f t="shared" si="28"/>
        <v>14486.535999304526</v>
      </c>
      <c r="Q178" s="38">
        <v>30377.26</v>
      </c>
      <c r="R178" s="40" t="s">
        <v>194</v>
      </c>
    </row>
    <row r="179" spans="1:18" ht="24.95" customHeight="1" x14ac:dyDescent="0.25">
      <c r="A179" s="47">
        <v>154</v>
      </c>
      <c r="B179" s="44" t="s">
        <v>326</v>
      </c>
      <c r="C179" s="37">
        <v>1973</v>
      </c>
      <c r="D179" s="37"/>
      <c r="E179" s="20" t="s">
        <v>29</v>
      </c>
      <c r="F179" s="37">
        <v>5</v>
      </c>
      <c r="G179" s="37">
        <v>4</v>
      </c>
      <c r="H179" s="38">
        <v>4133.8</v>
      </c>
      <c r="I179" s="38">
        <v>3749.41</v>
      </c>
      <c r="J179" s="39">
        <v>182</v>
      </c>
      <c r="K179" s="38">
        <f>'прил 2'!C177</f>
        <v>32101675.939999998</v>
      </c>
      <c r="L179" s="38">
        <f t="shared" si="29"/>
        <v>0</v>
      </c>
      <c r="M179" s="38">
        <v>18387191.859999999</v>
      </c>
      <c r="N179" s="38">
        <v>0</v>
      </c>
      <c r="O179" s="38">
        <f t="shared" si="30"/>
        <v>13714484.079999998</v>
      </c>
      <c r="P179" s="38">
        <f t="shared" si="28"/>
        <v>8561.7939729184054</v>
      </c>
      <c r="Q179" s="38">
        <v>23290.26</v>
      </c>
      <c r="R179" s="40" t="s">
        <v>194</v>
      </c>
    </row>
    <row r="180" spans="1:18" ht="24.95" customHeight="1" x14ac:dyDescent="0.25">
      <c r="A180" s="47">
        <v>155</v>
      </c>
      <c r="B180" s="44" t="s">
        <v>163</v>
      </c>
      <c r="C180" s="37">
        <v>1979</v>
      </c>
      <c r="D180" s="37">
        <v>2017</v>
      </c>
      <c r="E180" s="20" t="s">
        <v>32</v>
      </c>
      <c r="F180" s="37">
        <v>9</v>
      </c>
      <c r="G180" s="37">
        <v>6</v>
      </c>
      <c r="H180" s="38">
        <v>14201.4</v>
      </c>
      <c r="I180" s="38">
        <v>12016.16</v>
      </c>
      <c r="J180" s="39">
        <v>645</v>
      </c>
      <c r="K180" s="38">
        <f>'прил 2'!C178</f>
        <v>111532988.7</v>
      </c>
      <c r="L180" s="38">
        <f t="shared" si="29"/>
        <v>0</v>
      </c>
      <c r="M180" s="38">
        <v>7300879.5599999996</v>
      </c>
      <c r="N180" s="38">
        <v>0</v>
      </c>
      <c r="O180" s="38">
        <f t="shared" si="30"/>
        <v>104232109.14</v>
      </c>
      <c r="P180" s="38">
        <f t="shared" si="28"/>
        <v>9281.9160780149396</v>
      </c>
      <c r="Q180" s="38">
        <v>13212</v>
      </c>
      <c r="R180" s="40" t="s">
        <v>194</v>
      </c>
    </row>
    <row r="181" spans="1:18" ht="24.95" customHeight="1" x14ac:dyDescent="0.25">
      <c r="A181" s="47">
        <v>156</v>
      </c>
      <c r="B181" s="44" t="s">
        <v>327</v>
      </c>
      <c r="C181" s="37">
        <v>1983</v>
      </c>
      <c r="D181" s="37">
        <v>2018</v>
      </c>
      <c r="E181" s="20" t="s">
        <v>32</v>
      </c>
      <c r="F181" s="37">
        <v>9</v>
      </c>
      <c r="G181" s="37">
        <v>5</v>
      </c>
      <c r="H181" s="38">
        <v>11743.1</v>
      </c>
      <c r="I181" s="38">
        <v>9996.6</v>
      </c>
      <c r="J181" s="39">
        <v>559</v>
      </c>
      <c r="K181" s="38">
        <f>'прил 2'!C179</f>
        <v>1226035.8500000001</v>
      </c>
      <c r="L181" s="38">
        <f t="shared" si="29"/>
        <v>0</v>
      </c>
      <c r="M181" s="38">
        <v>0</v>
      </c>
      <c r="N181" s="38">
        <v>0</v>
      </c>
      <c r="O181" s="38">
        <f t="shared" si="30"/>
        <v>1226035.8500000001</v>
      </c>
      <c r="P181" s="38">
        <f t="shared" si="28"/>
        <v>122.64528439669488</v>
      </c>
      <c r="Q181" s="38">
        <v>412</v>
      </c>
      <c r="R181" s="40" t="s">
        <v>194</v>
      </c>
    </row>
    <row r="182" spans="1:18" ht="24.95" customHeight="1" x14ac:dyDescent="0.25">
      <c r="A182" s="47">
        <v>157</v>
      </c>
      <c r="B182" s="43" t="s">
        <v>328</v>
      </c>
      <c r="C182" s="37">
        <v>2010</v>
      </c>
      <c r="D182" s="37"/>
      <c r="E182" s="20" t="s">
        <v>29</v>
      </c>
      <c r="F182" s="37">
        <v>10</v>
      </c>
      <c r="G182" s="37">
        <v>5</v>
      </c>
      <c r="H182" s="38">
        <v>18755.7</v>
      </c>
      <c r="I182" s="38">
        <v>14756.05</v>
      </c>
      <c r="J182" s="39">
        <v>302</v>
      </c>
      <c r="K182" s="38">
        <f>'прил 2'!C180</f>
        <v>40000</v>
      </c>
      <c r="L182" s="38">
        <f t="shared" si="29"/>
        <v>0</v>
      </c>
      <c r="M182" s="38">
        <v>0</v>
      </c>
      <c r="N182" s="38">
        <v>0</v>
      </c>
      <c r="O182" s="38">
        <f t="shared" si="30"/>
        <v>40000</v>
      </c>
      <c r="P182" s="38">
        <f t="shared" si="28"/>
        <v>2.7107525387891749</v>
      </c>
      <c r="Q182" s="38">
        <v>412</v>
      </c>
      <c r="R182" s="40" t="s">
        <v>194</v>
      </c>
    </row>
    <row r="183" spans="1:18" ht="24.95" customHeight="1" x14ac:dyDescent="0.25">
      <c r="A183" s="47">
        <v>158</v>
      </c>
      <c r="B183" s="44" t="s">
        <v>71</v>
      </c>
      <c r="C183" s="37">
        <v>1971</v>
      </c>
      <c r="D183" s="37">
        <v>2003</v>
      </c>
      <c r="E183" s="20" t="s">
        <v>29</v>
      </c>
      <c r="F183" s="37">
        <v>5</v>
      </c>
      <c r="G183" s="37">
        <v>6</v>
      </c>
      <c r="H183" s="38">
        <v>8773.2000000000007</v>
      </c>
      <c r="I183" s="38">
        <v>7071.4</v>
      </c>
      <c r="J183" s="39">
        <v>205</v>
      </c>
      <c r="K183" s="38">
        <f>'прил 2'!C181</f>
        <v>105402045.89</v>
      </c>
      <c r="L183" s="38">
        <f t="shared" si="29"/>
        <v>0</v>
      </c>
      <c r="M183" s="38">
        <v>31428429.030000001</v>
      </c>
      <c r="N183" s="38">
        <v>0</v>
      </c>
      <c r="O183" s="38">
        <f t="shared" si="30"/>
        <v>73973616.859999999</v>
      </c>
      <c r="P183" s="38">
        <f t="shared" si="28"/>
        <v>14905.400046666857</v>
      </c>
      <c r="Q183" s="38">
        <v>30432.26</v>
      </c>
      <c r="R183" s="40" t="s">
        <v>194</v>
      </c>
    </row>
    <row r="184" spans="1:18" ht="24.95" customHeight="1" x14ac:dyDescent="0.25">
      <c r="A184" s="47">
        <v>159</v>
      </c>
      <c r="B184" s="44" t="s">
        <v>329</v>
      </c>
      <c r="C184" s="37">
        <v>1993</v>
      </c>
      <c r="D184" s="37">
        <v>2011</v>
      </c>
      <c r="E184" s="20" t="s">
        <v>29</v>
      </c>
      <c r="F184" s="37">
        <v>2</v>
      </c>
      <c r="G184" s="37">
        <v>3</v>
      </c>
      <c r="H184" s="38">
        <v>900.2</v>
      </c>
      <c r="I184" s="38">
        <v>809.4</v>
      </c>
      <c r="J184" s="39">
        <v>73</v>
      </c>
      <c r="K184" s="38">
        <f>'прил 2'!C182</f>
        <v>40000</v>
      </c>
      <c r="L184" s="38">
        <f t="shared" si="29"/>
        <v>0</v>
      </c>
      <c r="M184" s="38">
        <v>0</v>
      </c>
      <c r="N184" s="38">
        <v>0</v>
      </c>
      <c r="O184" s="38">
        <f t="shared" si="30"/>
        <v>40000</v>
      </c>
      <c r="P184" s="38">
        <f t="shared" si="28"/>
        <v>49.419322955275511</v>
      </c>
      <c r="Q184" s="38">
        <v>1142</v>
      </c>
      <c r="R184" s="40" t="s">
        <v>194</v>
      </c>
    </row>
    <row r="185" spans="1:18" ht="24.95" customHeight="1" x14ac:dyDescent="0.25">
      <c r="A185" s="47">
        <v>160</v>
      </c>
      <c r="B185" s="44" t="s">
        <v>330</v>
      </c>
      <c r="C185" s="37">
        <v>1957</v>
      </c>
      <c r="D185" s="37">
        <v>2011</v>
      </c>
      <c r="E185" s="20" t="s">
        <v>29</v>
      </c>
      <c r="F185" s="37">
        <v>3</v>
      </c>
      <c r="G185" s="37">
        <v>4</v>
      </c>
      <c r="H185" s="38">
        <v>2371.3000000000002</v>
      </c>
      <c r="I185" s="38">
        <v>2199.8000000000002</v>
      </c>
      <c r="J185" s="39">
        <v>82</v>
      </c>
      <c r="K185" s="38">
        <f>'прил 2'!C183</f>
        <v>15278604</v>
      </c>
      <c r="L185" s="38">
        <f t="shared" si="29"/>
        <v>0</v>
      </c>
      <c r="M185" s="38">
        <v>13831202.390000001</v>
      </c>
      <c r="N185" s="38">
        <v>0</v>
      </c>
      <c r="O185" s="38">
        <f t="shared" si="30"/>
        <v>1447401.6099999994</v>
      </c>
      <c r="P185" s="38">
        <f t="shared" si="28"/>
        <v>6945.451404673152</v>
      </c>
      <c r="Q185" s="38">
        <v>20424.810000000001</v>
      </c>
      <c r="R185" s="40" t="s">
        <v>194</v>
      </c>
    </row>
    <row r="186" spans="1:18" ht="24.95" customHeight="1" x14ac:dyDescent="0.25">
      <c r="A186" s="47">
        <v>161</v>
      </c>
      <c r="B186" s="44" t="s">
        <v>331</v>
      </c>
      <c r="C186" s="37">
        <v>1983</v>
      </c>
      <c r="D186" s="37"/>
      <c r="E186" s="20" t="s">
        <v>32</v>
      </c>
      <c r="F186" s="37">
        <v>9</v>
      </c>
      <c r="G186" s="37">
        <v>2</v>
      </c>
      <c r="H186" s="38">
        <v>5783.9</v>
      </c>
      <c r="I186" s="38">
        <v>4032.5</v>
      </c>
      <c r="J186" s="39">
        <v>239</v>
      </c>
      <c r="K186" s="38">
        <f>'прил 2'!C184</f>
        <v>40000</v>
      </c>
      <c r="L186" s="38">
        <f t="shared" si="29"/>
        <v>0</v>
      </c>
      <c r="M186" s="38">
        <v>0</v>
      </c>
      <c r="N186" s="38">
        <v>0</v>
      </c>
      <c r="O186" s="38">
        <f t="shared" si="30"/>
        <v>40000</v>
      </c>
      <c r="P186" s="38">
        <f t="shared" si="28"/>
        <v>9.919404835709857</v>
      </c>
      <c r="Q186" s="38">
        <v>412</v>
      </c>
      <c r="R186" s="40" t="s">
        <v>194</v>
      </c>
    </row>
    <row r="187" spans="1:18" ht="24.95" customHeight="1" x14ac:dyDescent="0.25">
      <c r="A187" s="47">
        <v>162</v>
      </c>
      <c r="B187" s="44" t="s">
        <v>332</v>
      </c>
      <c r="C187" s="37">
        <v>1972</v>
      </c>
      <c r="D187" s="37"/>
      <c r="E187" s="20" t="s">
        <v>29</v>
      </c>
      <c r="F187" s="37">
        <v>5</v>
      </c>
      <c r="G187" s="37">
        <v>4</v>
      </c>
      <c r="H187" s="38">
        <v>4383.7</v>
      </c>
      <c r="I187" s="38">
        <v>3290.23</v>
      </c>
      <c r="J187" s="39">
        <v>257</v>
      </c>
      <c r="K187" s="38">
        <f>'прил 2'!C185</f>
        <v>722517.25</v>
      </c>
      <c r="L187" s="38">
        <f t="shared" si="29"/>
        <v>0</v>
      </c>
      <c r="M187" s="38">
        <v>0</v>
      </c>
      <c r="N187" s="38">
        <v>0</v>
      </c>
      <c r="O187" s="38">
        <f t="shared" si="30"/>
        <v>722517.25</v>
      </c>
      <c r="P187" s="38">
        <f t="shared" si="28"/>
        <v>219.59475477398237</v>
      </c>
      <c r="Q187" s="38">
        <v>643</v>
      </c>
      <c r="R187" s="40" t="s">
        <v>194</v>
      </c>
    </row>
    <row r="188" spans="1:18" ht="24.95" customHeight="1" x14ac:dyDescent="0.25">
      <c r="A188" s="47">
        <v>163</v>
      </c>
      <c r="B188" s="44" t="s">
        <v>333</v>
      </c>
      <c r="C188" s="37">
        <v>2001</v>
      </c>
      <c r="D188" s="37"/>
      <c r="E188" s="20" t="s">
        <v>29</v>
      </c>
      <c r="F188" s="37">
        <v>5</v>
      </c>
      <c r="G188" s="37">
        <v>4</v>
      </c>
      <c r="H188" s="38">
        <v>6712.2</v>
      </c>
      <c r="I188" s="38">
        <v>6198.7</v>
      </c>
      <c r="J188" s="39">
        <v>127</v>
      </c>
      <c r="K188" s="38">
        <f>'прил 2'!C186</f>
        <v>400000</v>
      </c>
      <c r="L188" s="38">
        <f t="shared" si="29"/>
        <v>0</v>
      </c>
      <c r="M188" s="38">
        <v>0</v>
      </c>
      <c r="N188" s="38">
        <v>0</v>
      </c>
      <c r="O188" s="38">
        <f t="shared" si="30"/>
        <v>400000</v>
      </c>
      <c r="P188" s="38">
        <f t="shared" si="28"/>
        <v>64.529659444722284</v>
      </c>
      <c r="Q188" s="38">
        <v>643</v>
      </c>
      <c r="R188" s="40" t="s">
        <v>194</v>
      </c>
    </row>
    <row r="189" spans="1:18" ht="24.95" customHeight="1" x14ac:dyDescent="0.25">
      <c r="A189" s="47">
        <v>164</v>
      </c>
      <c r="B189" s="44" t="s">
        <v>334</v>
      </c>
      <c r="C189" s="37">
        <v>1976</v>
      </c>
      <c r="D189" s="37">
        <v>2017</v>
      </c>
      <c r="E189" s="20" t="s">
        <v>32</v>
      </c>
      <c r="F189" s="37">
        <v>9</v>
      </c>
      <c r="G189" s="37">
        <v>2</v>
      </c>
      <c r="H189" s="38">
        <v>5588.8</v>
      </c>
      <c r="I189" s="38">
        <v>4060.3</v>
      </c>
      <c r="J189" s="39">
        <v>225</v>
      </c>
      <c r="K189" s="38">
        <f>'прил 2'!C187</f>
        <v>60148011.619999997</v>
      </c>
      <c r="L189" s="38">
        <f t="shared" si="29"/>
        <v>0</v>
      </c>
      <c r="M189" s="38">
        <v>15701979.310000001</v>
      </c>
      <c r="N189" s="38">
        <v>0</v>
      </c>
      <c r="O189" s="38">
        <f t="shared" si="30"/>
        <v>44446032.309999995</v>
      </c>
      <c r="P189" s="38">
        <f t="shared" si="28"/>
        <v>14813.686579809373</v>
      </c>
      <c r="Q189" s="38">
        <v>159725.81</v>
      </c>
      <c r="R189" s="40" t="s">
        <v>194</v>
      </c>
    </row>
    <row r="190" spans="1:18" ht="24.95" customHeight="1" x14ac:dyDescent="0.25">
      <c r="A190" s="47">
        <v>165</v>
      </c>
      <c r="B190" s="44" t="s">
        <v>335</v>
      </c>
      <c r="C190" s="37">
        <v>1971</v>
      </c>
      <c r="D190" s="37"/>
      <c r="E190" s="20" t="s">
        <v>29</v>
      </c>
      <c r="F190" s="37">
        <v>9</v>
      </c>
      <c r="G190" s="37">
        <v>1</v>
      </c>
      <c r="H190" s="38">
        <v>2452.56</v>
      </c>
      <c r="I190" s="38">
        <v>2229.6</v>
      </c>
      <c r="J190" s="39">
        <v>153</v>
      </c>
      <c r="K190" s="38">
        <f>'прил 2'!C188</f>
        <v>3067938.22</v>
      </c>
      <c r="L190" s="38">
        <f t="shared" si="29"/>
        <v>0</v>
      </c>
      <c r="M190" s="38">
        <v>2291167.2799999998</v>
      </c>
      <c r="N190" s="38">
        <v>0</v>
      </c>
      <c r="O190" s="38">
        <f t="shared" si="30"/>
        <v>776770.94000000041</v>
      </c>
      <c r="P190" s="38">
        <f t="shared" si="28"/>
        <v>1376.0038661643346</v>
      </c>
      <c r="Q190" s="38">
        <v>3457.7153749551499</v>
      </c>
      <c r="R190" s="40" t="s">
        <v>194</v>
      </c>
    </row>
    <row r="191" spans="1:18" ht="24.95" customHeight="1" x14ac:dyDescent="0.25">
      <c r="A191" s="47">
        <v>166</v>
      </c>
      <c r="B191" s="44" t="s">
        <v>336</v>
      </c>
      <c r="C191" s="37">
        <v>1996</v>
      </c>
      <c r="D191" s="37"/>
      <c r="E191" s="20" t="s">
        <v>32</v>
      </c>
      <c r="F191" s="37">
        <v>5</v>
      </c>
      <c r="G191" s="37">
        <v>5</v>
      </c>
      <c r="H191" s="38">
        <v>5283.4</v>
      </c>
      <c r="I191" s="38">
        <v>5268.91</v>
      </c>
      <c r="J191" s="39">
        <v>363</v>
      </c>
      <c r="K191" s="38">
        <f>'прил 2'!C189</f>
        <v>40000</v>
      </c>
      <c r="L191" s="38">
        <f t="shared" si="29"/>
        <v>0</v>
      </c>
      <c r="M191" s="38">
        <v>0</v>
      </c>
      <c r="N191" s="38">
        <v>0</v>
      </c>
      <c r="O191" s="38">
        <f t="shared" si="30"/>
        <v>40000</v>
      </c>
      <c r="P191" s="38">
        <f t="shared" si="28"/>
        <v>7.5917030277609605</v>
      </c>
      <c r="Q191" s="38">
        <v>643</v>
      </c>
      <c r="R191" s="40" t="s">
        <v>194</v>
      </c>
    </row>
    <row r="192" spans="1:18" ht="24.95" customHeight="1" x14ac:dyDescent="0.25">
      <c r="A192" s="47">
        <v>167</v>
      </c>
      <c r="B192" s="44" t="s">
        <v>150</v>
      </c>
      <c r="C192" s="37">
        <v>1993</v>
      </c>
      <c r="D192" s="37">
        <v>2003</v>
      </c>
      <c r="E192" s="20" t="s">
        <v>32</v>
      </c>
      <c r="F192" s="37">
        <v>10</v>
      </c>
      <c r="G192" s="37">
        <v>3</v>
      </c>
      <c r="H192" s="38">
        <v>9541.7000000000007</v>
      </c>
      <c r="I192" s="38">
        <v>6751.42</v>
      </c>
      <c r="J192" s="39">
        <v>447</v>
      </c>
      <c r="K192" s="38">
        <f>'прил 2'!C190</f>
        <v>320000</v>
      </c>
      <c r="L192" s="38">
        <f t="shared" si="29"/>
        <v>0</v>
      </c>
      <c r="M192" s="38">
        <v>0</v>
      </c>
      <c r="N192" s="38">
        <v>0</v>
      </c>
      <c r="O192" s="38">
        <f t="shared" si="30"/>
        <v>320000</v>
      </c>
      <c r="P192" s="38">
        <f t="shared" si="28"/>
        <v>47.397436391159189</v>
      </c>
      <c r="Q192" s="38">
        <v>412</v>
      </c>
      <c r="R192" s="40" t="s">
        <v>194</v>
      </c>
    </row>
    <row r="193" spans="1:18" ht="24.95" customHeight="1" x14ac:dyDescent="0.25">
      <c r="A193" s="47">
        <v>168</v>
      </c>
      <c r="B193" s="44" t="s">
        <v>337</v>
      </c>
      <c r="C193" s="37">
        <v>1990</v>
      </c>
      <c r="D193" s="37">
        <v>2017</v>
      </c>
      <c r="E193" s="20" t="s">
        <v>29</v>
      </c>
      <c r="F193" s="37">
        <v>9</v>
      </c>
      <c r="G193" s="37">
        <v>1</v>
      </c>
      <c r="H193" s="38">
        <v>4204.8</v>
      </c>
      <c r="I193" s="38">
        <v>3644.4</v>
      </c>
      <c r="J193" s="39">
        <v>176</v>
      </c>
      <c r="K193" s="38">
        <f>'прил 2'!C191</f>
        <v>70593659.280000001</v>
      </c>
      <c r="L193" s="38">
        <f t="shared" si="29"/>
        <v>0</v>
      </c>
      <c r="M193" s="38">
        <v>14193612.119999999</v>
      </c>
      <c r="N193" s="38">
        <v>0</v>
      </c>
      <c r="O193" s="38">
        <f t="shared" si="30"/>
        <v>56400047.160000004</v>
      </c>
      <c r="P193" s="38">
        <f t="shared" si="28"/>
        <v>19370.447612775766</v>
      </c>
      <c r="Q193" s="38">
        <v>159725.81</v>
      </c>
      <c r="R193" s="40" t="s">
        <v>194</v>
      </c>
    </row>
    <row r="194" spans="1:18" ht="24.95" customHeight="1" x14ac:dyDescent="0.25">
      <c r="A194" s="47">
        <v>169</v>
      </c>
      <c r="B194" s="44" t="s">
        <v>338</v>
      </c>
      <c r="C194" s="37">
        <v>1967</v>
      </c>
      <c r="D194" s="37">
        <v>2018</v>
      </c>
      <c r="E194" s="20" t="s">
        <v>29</v>
      </c>
      <c r="F194" s="37">
        <v>5</v>
      </c>
      <c r="G194" s="37">
        <v>4</v>
      </c>
      <c r="H194" s="38">
        <v>4597.38</v>
      </c>
      <c r="I194" s="38">
        <v>3853.51</v>
      </c>
      <c r="J194" s="39">
        <v>177</v>
      </c>
      <c r="K194" s="38">
        <f>'прил 2'!C192</f>
        <v>12003465.93</v>
      </c>
      <c r="L194" s="38">
        <f t="shared" si="29"/>
        <v>0</v>
      </c>
      <c r="M194" s="38">
        <v>0</v>
      </c>
      <c r="N194" s="38">
        <v>0</v>
      </c>
      <c r="O194" s="38">
        <f t="shared" si="30"/>
        <v>12003465.93</v>
      </c>
      <c r="P194" s="38">
        <f t="shared" si="28"/>
        <v>3114.9435008602545</v>
      </c>
      <c r="Q194" s="38">
        <v>8079.24</v>
      </c>
      <c r="R194" s="40" t="s">
        <v>194</v>
      </c>
    </row>
    <row r="195" spans="1:18" ht="24.95" customHeight="1" x14ac:dyDescent="0.25">
      <c r="A195" s="47">
        <v>170</v>
      </c>
      <c r="B195" s="44" t="s">
        <v>74</v>
      </c>
      <c r="C195" s="37">
        <v>1971</v>
      </c>
      <c r="D195" s="37">
        <v>2006</v>
      </c>
      <c r="E195" s="20" t="s">
        <v>29</v>
      </c>
      <c r="F195" s="37">
        <v>5</v>
      </c>
      <c r="G195" s="37">
        <v>3</v>
      </c>
      <c r="H195" s="38">
        <v>3589.9</v>
      </c>
      <c r="I195" s="38">
        <v>3061.5</v>
      </c>
      <c r="J195" s="39">
        <v>324</v>
      </c>
      <c r="K195" s="38">
        <f>'прил 2'!C193</f>
        <v>40000</v>
      </c>
      <c r="L195" s="38">
        <f t="shared" si="29"/>
        <v>0</v>
      </c>
      <c r="M195" s="38">
        <v>0</v>
      </c>
      <c r="N195" s="38">
        <v>0</v>
      </c>
      <c r="O195" s="38">
        <f t="shared" si="30"/>
        <v>40000</v>
      </c>
      <c r="P195" s="38">
        <f t="shared" si="28"/>
        <v>13.065490772497142</v>
      </c>
      <c r="Q195" s="38">
        <v>643</v>
      </c>
      <c r="R195" s="40" t="s">
        <v>194</v>
      </c>
    </row>
    <row r="196" spans="1:18" ht="24.95" customHeight="1" x14ac:dyDescent="0.25">
      <c r="A196" s="47">
        <v>171</v>
      </c>
      <c r="B196" s="44" t="s">
        <v>339</v>
      </c>
      <c r="C196" s="37">
        <v>1989</v>
      </c>
      <c r="D196" s="37">
        <v>2007</v>
      </c>
      <c r="E196" s="20" t="s">
        <v>29</v>
      </c>
      <c r="F196" s="37">
        <v>5</v>
      </c>
      <c r="G196" s="37">
        <v>3</v>
      </c>
      <c r="H196" s="38">
        <v>2307.36</v>
      </c>
      <c r="I196" s="38">
        <v>2097.73</v>
      </c>
      <c r="J196" s="39">
        <v>140</v>
      </c>
      <c r="K196" s="38">
        <f>'прил 2'!C194</f>
        <v>13811479</v>
      </c>
      <c r="L196" s="38">
        <f t="shared" si="29"/>
        <v>0</v>
      </c>
      <c r="M196" s="38">
        <v>0</v>
      </c>
      <c r="N196" s="38">
        <v>0</v>
      </c>
      <c r="O196" s="38">
        <f t="shared" si="30"/>
        <v>13811479</v>
      </c>
      <c r="P196" s="38">
        <f t="shared" si="28"/>
        <v>6584.0117650984639</v>
      </c>
      <c r="Q196" s="38">
        <v>7440</v>
      </c>
      <c r="R196" s="40" t="s">
        <v>194</v>
      </c>
    </row>
    <row r="197" spans="1:18" ht="24.95" customHeight="1" x14ac:dyDescent="0.25">
      <c r="A197" s="47">
        <v>172</v>
      </c>
      <c r="B197" s="44" t="s">
        <v>340</v>
      </c>
      <c r="C197" s="37">
        <v>1986</v>
      </c>
      <c r="D197" s="37">
        <v>2019</v>
      </c>
      <c r="E197" s="20" t="s">
        <v>29</v>
      </c>
      <c r="F197" s="37">
        <v>14</v>
      </c>
      <c r="G197" s="37">
        <v>1</v>
      </c>
      <c r="H197" s="38">
        <v>5750.6</v>
      </c>
      <c r="I197" s="38">
        <v>3873.2</v>
      </c>
      <c r="J197" s="39">
        <v>246</v>
      </c>
      <c r="K197" s="38">
        <f>'прил 2'!C195</f>
        <v>40000</v>
      </c>
      <c r="L197" s="38">
        <f t="shared" si="29"/>
        <v>0</v>
      </c>
      <c r="M197" s="38">
        <v>0</v>
      </c>
      <c r="N197" s="38">
        <v>0</v>
      </c>
      <c r="O197" s="38">
        <f t="shared" si="30"/>
        <v>40000</v>
      </c>
      <c r="P197" s="38">
        <f t="shared" si="28"/>
        <v>10.327377878756584</v>
      </c>
      <c r="Q197" s="38">
        <v>412</v>
      </c>
      <c r="R197" s="40" t="s">
        <v>194</v>
      </c>
    </row>
    <row r="198" spans="1:18" ht="24.95" customHeight="1" x14ac:dyDescent="0.25">
      <c r="A198" s="47">
        <v>173</v>
      </c>
      <c r="B198" s="44" t="s">
        <v>341</v>
      </c>
      <c r="C198" s="37">
        <v>1972</v>
      </c>
      <c r="D198" s="37"/>
      <c r="E198" s="20" t="s">
        <v>32</v>
      </c>
      <c r="F198" s="37">
        <v>5</v>
      </c>
      <c r="G198" s="37">
        <v>4</v>
      </c>
      <c r="H198" s="38">
        <v>4060.37</v>
      </c>
      <c r="I198" s="38">
        <v>2873.23</v>
      </c>
      <c r="J198" s="39">
        <v>176</v>
      </c>
      <c r="K198" s="38">
        <f>'прил 2'!C196</f>
        <v>120000</v>
      </c>
      <c r="L198" s="38">
        <f t="shared" si="29"/>
        <v>0</v>
      </c>
      <c r="M198" s="38">
        <v>0</v>
      </c>
      <c r="N198" s="38">
        <v>0</v>
      </c>
      <c r="O198" s="38">
        <f t="shared" si="30"/>
        <v>120000</v>
      </c>
      <c r="P198" s="38">
        <f t="shared" si="28"/>
        <v>41.764843051200216</v>
      </c>
      <c r="Q198" s="38">
        <v>643</v>
      </c>
      <c r="R198" s="40" t="s">
        <v>194</v>
      </c>
    </row>
    <row r="199" spans="1:18" ht="24.95" customHeight="1" x14ac:dyDescent="0.25">
      <c r="A199" s="47">
        <v>174</v>
      </c>
      <c r="B199" s="44" t="s">
        <v>342</v>
      </c>
      <c r="C199" s="37">
        <v>1979</v>
      </c>
      <c r="D199" s="37">
        <v>2017</v>
      </c>
      <c r="E199" s="20" t="s">
        <v>32</v>
      </c>
      <c r="F199" s="37">
        <v>9</v>
      </c>
      <c r="G199" s="37">
        <v>4</v>
      </c>
      <c r="H199" s="38">
        <v>10593.6</v>
      </c>
      <c r="I199" s="38">
        <v>8025.7</v>
      </c>
      <c r="J199" s="39">
        <v>438</v>
      </c>
      <c r="K199" s="38">
        <f>'прил 2'!C197</f>
        <v>280000</v>
      </c>
      <c r="L199" s="38">
        <f t="shared" si="29"/>
        <v>0</v>
      </c>
      <c r="M199" s="38">
        <v>0</v>
      </c>
      <c r="N199" s="38">
        <v>0</v>
      </c>
      <c r="O199" s="38">
        <f t="shared" si="30"/>
        <v>280000</v>
      </c>
      <c r="P199" s="38">
        <f t="shared" si="28"/>
        <v>34.887922548811943</v>
      </c>
      <c r="Q199" s="38">
        <v>412</v>
      </c>
      <c r="R199" s="40" t="s">
        <v>194</v>
      </c>
    </row>
    <row r="200" spans="1:18" ht="24.95" customHeight="1" x14ac:dyDescent="0.25">
      <c r="A200" s="47">
        <v>175</v>
      </c>
      <c r="B200" s="44" t="s">
        <v>179</v>
      </c>
      <c r="C200" s="37">
        <v>1972</v>
      </c>
      <c r="D200" s="37">
        <v>2004</v>
      </c>
      <c r="E200" s="20" t="s">
        <v>29</v>
      </c>
      <c r="F200" s="37">
        <v>5</v>
      </c>
      <c r="G200" s="37">
        <v>4</v>
      </c>
      <c r="H200" s="38">
        <v>4396.5</v>
      </c>
      <c r="I200" s="38">
        <v>2828.4</v>
      </c>
      <c r="J200" s="39">
        <v>139</v>
      </c>
      <c r="K200" s="38">
        <f>'прил 2'!C198</f>
        <v>38556612.649999999</v>
      </c>
      <c r="L200" s="38">
        <f t="shared" si="29"/>
        <v>0</v>
      </c>
      <c r="M200" s="38">
        <v>13033607.779999999</v>
      </c>
      <c r="N200" s="38">
        <v>0</v>
      </c>
      <c r="O200" s="38">
        <f t="shared" si="30"/>
        <v>25523004.869999997</v>
      </c>
      <c r="P200" s="38">
        <f t="shared" si="28"/>
        <v>13631.951863244236</v>
      </c>
      <c r="Q200" s="38">
        <v>25161.24</v>
      </c>
      <c r="R200" s="40" t="s">
        <v>194</v>
      </c>
    </row>
    <row r="201" spans="1:18" ht="24.95" customHeight="1" x14ac:dyDescent="0.25">
      <c r="A201" s="47">
        <v>176</v>
      </c>
      <c r="B201" s="44" t="s">
        <v>343</v>
      </c>
      <c r="C201" s="37">
        <v>1977</v>
      </c>
      <c r="D201" s="37"/>
      <c r="E201" s="20" t="s">
        <v>29</v>
      </c>
      <c r="F201" s="37">
        <v>5</v>
      </c>
      <c r="G201" s="37">
        <v>5</v>
      </c>
      <c r="H201" s="38">
        <v>7344.7</v>
      </c>
      <c r="I201" s="38">
        <v>6150.8</v>
      </c>
      <c r="J201" s="39">
        <v>198</v>
      </c>
      <c r="K201" s="38">
        <f>'прил 2'!C199</f>
        <v>240000</v>
      </c>
      <c r="L201" s="38">
        <f t="shared" si="29"/>
        <v>0</v>
      </c>
      <c r="M201" s="38">
        <v>0</v>
      </c>
      <c r="N201" s="38">
        <v>0</v>
      </c>
      <c r="O201" s="38">
        <f t="shared" si="30"/>
        <v>240000</v>
      </c>
      <c r="P201" s="38">
        <f t="shared" si="28"/>
        <v>39.019314560707549</v>
      </c>
      <c r="Q201" s="38">
        <v>643</v>
      </c>
      <c r="R201" s="40" t="s">
        <v>194</v>
      </c>
    </row>
    <row r="202" spans="1:18" ht="24.95" customHeight="1" x14ac:dyDescent="0.25">
      <c r="A202" s="47">
        <v>177</v>
      </c>
      <c r="B202" s="44" t="s">
        <v>82</v>
      </c>
      <c r="C202" s="37">
        <v>1994</v>
      </c>
      <c r="D202" s="37"/>
      <c r="E202" s="20" t="s">
        <v>32</v>
      </c>
      <c r="F202" s="37">
        <v>9</v>
      </c>
      <c r="G202" s="37">
        <v>1</v>
      </c>
      <c r="H202" s="38">
        <v>6136.2</v>
      </c>
      <c r="I202" s="38">
        <v>4077.4</v>
      </c>
      <c r="J202" s="39">
        <v>223</v>
      </c>
      <c r="K202" s="38">
        <f>'прил 2'!C200</f>
        <v>3067938.23</v>
      </c>
      <c r="L202" s="38">
        <f t="shared" si="29"/>
        <v>0</v>
      </c>
      <c r="M202" s="38">
        <v>2291167.29</v>
      </c>
      <c r="N202" s="38">
        <v>0</v>
      </c>
      <c r="O202" s="38">
        <f t="shared" si="30"/>
        <v>776770.94</v>
      </c>
      <c r="P202" s="38">
        <f t="shared" si="28"/>
        <v>752.42513121106583</v>
      </c>
      <c r="Q202" s="38">
        <v>2077.4551920341401</v>
      </c>
      <c r="R202" s="40" t="s">
        <v>194</v>
      </c>
    </row>
    <row r="203" spans="1:18" ht="24.95" customHeight="1" x14ac:dyDescent="0.25">
      <c r="A203" s="47">
        <v>178</v>
      </c>
      <c r="B203" s="44" t="s">
        <v>154</v>
      </c>
      <c r="C203" s="37">
        <v>1989</v>
      </c>
      <c r="D203" s="37"/>
      <c r="E203" s="20" t="s">
        <v>29</v>
      </c>
      <c r="F203" s="37">
        <v>9</v>
      </c>
      <c r="G203" s="37">
        <v>1</v>
      </c>
      <c r="H203" s="38">
        <v>4053</v>
      </c>
      <c r="I203" s="38">
        <v>4044.3</v>
      </c>
      <c r="J203" s="39">
        <v>352</v>
      </c>
      <c r="K203" s="38">
        <f>'прил 2'!C201</f>
        <v>40000</v>
      </c>
      <c r="L203" s="38">
        <f t="shared" si="29"/>
        <v>0</v>
      </c>
      <c r="M203" s="38">
        <v>0</v>
      </c>
      <c r="N203" s="38">
        <v>0</v>
      </c>
      <c r="O203" s="38">
        <f t="shared" si="30"/>
        <v>40000</v>
      </c>
      <c r="P203" s="38">
        <f t="shared" si="28"/>
        <v>9.8904631209356371</v>
      </c>
      <c r="Q203" s="38">
        <v>412</v>
      </c>
      <c r="R203" s="40" t="s">
        <v>194</v>
      </c>
    </row>
    <row r="204" spans="1:18" ht="24.95" customHeight="1" x14ac:dyDescent="0.25">
      <c r="A204" s="47">
        <v>179</v>
      </c>
      <c r="B204" s="43" t="s">
        <v>172</v>
      </c>
      <c r="C204" s="37">
        <v>1971</v>
      </c>
      <c r="D204" s="37"/>
      <c r="E204" s="20" t="s">
        <v>29</v>
      </c>
      <c r="F204" s="37">
        <v>5</v>
      </c>
      <c r="G204" s="37">
        <v>8</v>
      </c>
      <c r="H204" s="38">
        <v>6719.13</v>
      </c>
      <c r="I204" s="38">
        <v>6225.3</v>
      </c>
      <c r="J204" s="39">
        <v>355</v>
      </c>
      <c r="K204" s="38">
        <f>'прил 2'!C202</f>
        <v>39879732.599999994</v>
      </c>
      <c r="L204" s="38">
        <f t="shared" si="29"/>
        <v>0</v>
      </c>
      <c r="M204" s="38">
        <v>0</v>
      </c>
      <c r="N204" s="38">
        <v>0</v>
      </c>
      <c r="O204" s="38">
        <f t="shared" si="30"/>
        <v>39879732.599999994</v>
      </c>
      <c r="P204" s="38">
        <f t="shared" ref="P204:P267" si="31">K204/I204</f>
        <v>6406.0740205291304</v>
      </c>
      <c r="Q204" s="38">
        <v>17677.259999999998</v>
      </c>
      <c r="R204" s="40" t="s">
        <v>194</v>
      </c>
    </row>
    <row r="205" spans="1:18" ht="24.95" customHeight="1" x14ac:dyDescent="0.25">
      <c r="A205" s="47">
        <v>180</v>
      </c>
      <c r="B205" s="43" t="s">
        <v>344</v>
      </c>
      <c r="C205" s="37">
        <v>1987</v>
      </c>
      <c r="D205" s="37"/>
      <c r="E205" s="20" t="s">
        <v>29</v>
      </c>
      <c r="F205" s="37">
        <v>14</v>
      </c>
      <c r="G205" s="37">
        <v>1</v>
      </c>
      <c r="H205" s="38">
        <v>6963.8</v>
      </c>
      <c r="I205" s="38">
        <v>4994.3999999999996</v>
      </c>
      <c r="J205" s="39">
        <v>274</v>
      </c>
      <c r="K205" s="38">
        <f>'прил 2'!C203</f>
        <v>40000</v>
      </c>
      <c r="L205" s="38">
        <f t="shared" si="29"/>
        <v>0</v>
      </c>
      <c r="M205" s="38">
        <v>0</v>
      </c>
      <c r="N205" s="38">
        <v>0</v>
      </c>
      <c r="O205" s="38">
        <f t="shared" si="30"/>
        <v>40000</v>
      </c>
      <c r="P205" s="38">
        <f t="shared" si="31"/>
        <v>8.0089700464520277</v>
      </c>
      <c r="Q205" s="38">
        <v>412</v>
      </c>
      <c r="R205" s="40" t="s">
        <v>194</v>
      </c>
    </row>
    <row r="206" spans="1:18" ht="24.95" customHeight="1" x14ac:dyDescent="0.25">
      <c r="A206" s="47">
        <v>181</v>
      </c>
      <c r="B206" s="43" t="s">
        <v>345</v>
      </c>
      <c r="C206" s="37">
        <v>1970</v>
      </c>
      <c r="D206" s="37">
        <v>2008</v>
      </c>
      <c r="E206" s="20" t="s">
        <v>29</v>
      </c>
      <c r="F206" s="37">
        <v>5</v>
      </c>
      <c r="G206" s="37">
        <v>8</v>
      </c>
      <c r="H206" s="38">
        <v>5688.7</v>
      </c>
      <c r="I206" s="38">
        <v>5686.72</v>
      </c>
      <c r="J206" s="39">
        <v>416</v>
      </c>
      <c r="K206" s="38">
        <f>'прил 2'!C204</f>
        <v>83024569.270000011</v>
      </c>
      <c r="L206" s="38">
        <f t="shared" si="29"/>
        <v>0</v>
      </c>
      <c r="M206" s="38">
        <v>0</v>
      </c>
      <c r="N206" s="38">
        <v>0</v>
      </c>
      <c r="O206" s="38">
        <f t="shared" si="30"/>
        <v>83024569.270000011</v>
      </c>
      <c r="P206" s="38">
        <f t="shared" si="31"/>
        <v>14599.728713564235</v>
      </c>
      <c r="Q206" s="38">
        <v>31020.26</v>
      </c>
      <c r="R206" s="40" t="s">
        <v>194</v>
      </c>
    </row>
    <row r="207" spans="1:18" ht="24.95" customHeight="1" x14ac:dyDescent="0.25">
      <c r="A207" s="47">
        <v>182</v>
      </c>
      <c r="B207" s="43" t="s">
        <v>346</v>
      </c>
      <c r="C207" s="37">
        <v>1992</v>
      </c>
      <c r="D207" s="37">
        <v>2018</v>
      </c>
      <c r="E207" s="20" t="s">
        <v>32</v>
      </c>
      <c r="F207" s="37">
        <v>10</v>
      </c>
      <c r="G207" s="37">
        <v>2</v>
      </c>
      <c r="H207" s="38">
        <v>5321</v>
      </c>
      <c r="I207" s="38">
        <v>4534.3</v>
      </c>
      <c r="J207" s="39">
        <v>312</v>
      </c>
      <c r="K207" s="38">
        <f>'прил 2'!C205</f>
        <v>1044512.95</v>
      </c>
      <c r="L207" s="38">
        <f t="shared" si="29"/>
        <v>0</v>
      </c>
      <c r="M207" s="38">
        <v>0</v>
      </c>
      <c r="N207" s="38">
        <v>0</v>
      </c>
      <c r="O207" s="38">
        <f t="shared" si="30"/>
        <v>1044512.95</v>
      </c>
      <c r="P207" s="38">
        <f t="shared" si="31"/>
        <v>230.35814789493415</v>
      </c>
      <c r="Q207" s="38">
        <v>412</v>
      </c>
      <c r="R207" s="40" t="s">
        <v>194</v>
      </c>
    </row>
    <row r="208" spans="1:18" ht="24.95" customHeight="1" x14ac:dyDescent="0.25">
      <c r="A208" s="47">
        <v>183</v>
      </c>
      <c r="B208" s="43" t="s">
        <v>67</v>
      </c>
      <c r="C208" s="37">
        <v>1993</v>
      </c>
      <c r="D208" s="37">
        <v>2012</v>
      </c>
      <c r="E208" s="20" t="s">
        <v>68</v>
      </c>
      <c r="F208" s="37">
        <v>20</v>
      </c>
      <c r="G208" s="37">
        <v>1</v>
      </c>
      <c r="H208" s="38">
        <v>6293</v>
      </c>
      <c r="I208" s="38">
        <v>5169.6099999999997</v>
      </c>
      <c r="J208" s="39">
        <v>235</v>
      </c>
      <c r="K208" s="38">
        <f>'прил 2'!C206</f>
        <v>898660</v>
      </c>
      <c r="L208" s="38">
        <f t="shared" si="29"/>
        <v>0</v>
      </c>
      <c r="M208" s="38">
        <v>0</v>
      </c>
      <c r="N208" s="38">
        <v>0</v>
      </c>
      <c r="O208" s="38">
        <f t="shared" si="30"/>
        <v>898660</v>
      </c>
      <c r="P208" s="38">
        <f t="shared" si="31"/>
        <v>173.83516358100516</v>
      </c>
      <c r="Q208" s="38">
        <v>412</v>
      </c>
      <c r="R208" s="40" t="s">
        <v>194</v>
      </c>
    </row>
    <row r="209" spans="1:18" ht="24.95" customHeight="1" x14ac:dyDescent="0.25">
      <c r="A209" s="47">
        <v>184</v>
      </c>
      <c r="B209" s="43" t="s">
        <v>347</v>
      </c>
      <c r="C209" s="37">
        <v>1978</v>
      </c>
      <c r="D209" s="37">
        <v>2016</v>
      </c>
      <c r="E209" s="20" t="s">
        <v>32</v>
      </c>
      <c r="F209" s="37">
        <v>8</v>
      </c>
      <c r="G209" s="37">
        <v>5</v>
      </c>
      <c r="H209" s="38">
        <v>10664.7</v>
      </c>
      <c r="I209" s="38">
        <v>8300.6</v>
      </c>
      <c r="J209" s="39">
        <v>402</v>
      </c>
      <c r="K209" s="38">
        <f>'прил 2'!C207</f>
        <v>280000</v>
      </c>
      <c r="L209" s="38">
        <f t="shared" si="29"/>
        <v>0</v>
      </c>
      <c r="M209" s="38">
        <v>0</v>
      </c>
      <c r="N209" s="38">
        <v>0</v>
      </c>
      <c r="O209" s="38">
        <f t="shared" si="30"/>
        <v>280000</v>
      </c>
      <c r="P209" s="38">
        <f t="shared" si="31"/>
        <v>33.732501264968796</v>
      </c>
      <c r="Q209" s="38">
        <v>412</v>
      </c>
      <c r="R209" s="40" t="s">
        <v>194</v>
      </c>
    </row>
    <row r="210" spans="1:18" ht="24.95" customHeight="1" x14ac:dyDescent="0.25">
      <c r="A210" s="47">
        <v>185</v>
      </c>
      <c r="B210" s="43" t="s">
        <v>348</v>
      </c>
      <c r="C210" s="37">
        <v>1977</v>
      </c>
      <c r="D210" s="37">
        <v>2013</v>
      </c>
      <c r="E210" s="20" t="s">
        <v>29</v>
      </c>
      <c r="F210" s="37">
        <v>5</v>
      </c>
      <c r="G210" s="37">
        <v>6</v>
      </c>
      <c r="H210" s="38">
        <v>5462.4</v>
      </c>
      <c r="I210" s="38">
        <v>5025.2</v>
      </c>
      <c r="J210" s="39">
        <v>251</v>
      </c>
      <c r="K210" s="38">
        <f>'прил 2'!C208</f>
        <v>29878448</v>
      </c>
      <c r="L210" s="38">
        <f t="shared" si="29"/>
        <v>0</v>
      </c>
      <c r="M210" s="38">
        <v>24643695</v>
      </c>
      <c r="N210" s="38">
        <v>0</v>
      </c>
      <c r="O210" s="38">
        <f t="shared" si="30"/>
        <v>5234753</v>
      </c>
      <c r="P210" s="38">
        <f t="shared" si="31"/>
        <v>5945.7231552973017</v>
      </c>
      <c r="Q210" s="38">
        <v>17975.259999999998</v>
      </c>
      <c r="R210" s="40" t="s">
        <v>194</v>
      </c>
    </row>
    <row r="211" spans="1:18" ht="24.95" customHeight="1" x14ac:dyDescent="0.25">
      <c r="A211" s="47">
        <v>186</v>
      </c>
      <c r="B211" s="43" t="s">
        <v>349</v>
      </c>
      <c r="C211" s="37">
        <v>1986</v>
      </c>
      <c r="D211" s="37">
        <v>2008</v>
      </c>
      <c r="E211" s="20" t="s">
        <v>29</v>
      </c>
      <c r="F211" s="37">
        <v>5</v>
      </c>
      <c r="G211" s="37">
        <v>2</v>
      </c>
      <c r="H211" s="38">
        <v>3732</v>
      </c>
      <c r="I211" s="38">
        <v>2799.73</v>
      </c>
      <c r="J211" s="39">
        <v>410</v>
      </c>
      <c r="K211" s="38">
        <f>'прил 2'!C209</f>
        <v>360000</v>
      </c>
      <c r="L211" s="38">
        <f t="shared" si="29"/>
        <v>0</v>
      </c>
      <c r="M211" s="38">
        <v>0</v>
      </c>
      <c r="N211" s="38">
        <v>0</v>
      </c>
      <c r="O211" s="38">
        <f t="shared" si="30"/>
        <v>360000</v>
      </c>
      <c r="P211" s="38">
        <f t="shared" si="31"/>
        <v>128.58382772624503</v>
      </c>
      <c r="Q211" s="38">
        <v>643</v>
      </c>
      <c r="R211" s="40" t="s">
        <v>194</v>
      </c>
    </row>
    <row r="212" spans="1:18" ht="24.95" customHeight="1" x14ac:dyDescent="0.25">
      <c r="A212" s="47">
        <v>187</v>
      </c>
      <c r="B212" s="43" t="s">
        <v>350</v>
      </c>
      <c r="C212" s="37">
        <v>1954</v>
      </c>
      <c r="D212" s="37">
        <v>2009</v>
      </c>
      <c r="E212" s="20" t="s">
        <v>29</v>
      </c>
      <c r="F212" s="37">
        <v>2</v>
      </c>
      <c r="G212" s="37">
        <v>1</v>
      </c>
      <c r="H212" s="38">
        <v>1006.9</v>
      </c>
      <c r="I212" s="38">
        <v>474.5</v>
      </c>
      <c r="J212" s="39">
        <v>69</v>
      </c>
      <c r="K212" s="38">
        <f>'прил 2'!C210</f>
        <v>320000</v>
      </c>
      <c r="L212" s="38">
        <f t="shared" si="29"/>
        <v>0</v>
      </c>
      <c r="M212" s="38">
        <v>0</v>
      </c>
      <c r="N212" s="38">
        <v>0</v>
      </c>
      <c r="O212" s="38">
        <f t="shared" si="30"/>
        <v>320000</v>
      </c>
      <c r="P212" s="38">
        <f t="shared" si="31"/>
        <v>674.39409905163325</v>
      </c>
      <c r="Q212" s="38">
        <v>1142</v>
      </c>
      <c r="R212" s="40" t="s">
        <v>194</v>
      </c>
    </row>
    <row r="213" spans="1:18" ht="24.95" customHeight="1" x14ac:dyDescent="0.25">
      <c r="A213" s="47">
        <v>188</v>
      </c>
      <c r="B213" s="43" t="s">
        <v>351</v>
      </c>
      <c r="C213" s="37">
        <v>1970</v>
      </c>
      <c r="D213" s="37"/>
      <c r="E213" s="20" t="s">
        <v>29</v>
      </c>
      <c r="F213" s="37">
        <v>5</v>
      </c>
      <c r="G213" s="37">
        <v>2</v>
      </c>
      <c r="H213" s="38">
        <v>4154.8999999999996</v>
      </c>
      <c r="I213" s="38">
        <v>2932.2</v>
      </c>
      <c r="J213" s="39">
        <v>185</v>
      </c>
      <c r="K213" s="38">
        <f>'прил 2'!C211</f>
        <v>15776733.120000001</v>
      </c>
      <c r="L213" s="38">
        <f t="shared" si="29"/>
        <v>0</v>
      </c>
      <c r="M213" s="38">
        <v>0</v>
      </c>
      <c r="N213" s="38">
        <v>0</v>
      </c>
      <c r="O213" s="38">
        <f t="shared" si="30"/>
        <v>15776733.120000001</v>
      </c>
      <c r="P213" s="38">
        <f t="shared" si="31"/>
        <v>5380.5105790873749</v>
      </c>
      <c r="Q213" s="38">
        <v>8722.24</v>
      </c>
      <c r="R213" s="40" t="s">
        <v>194</v>
      </c>
    </row>
    <row r="214" spans="1:18" ht="24.95" customHeight="1" x14ac:dyDescent="0.25">
      <c r="A214" s="47">
        <v>189</v>
      </c>
      <c r="B214" s="43" t="s">
        <v>178</v>
      </c>
      <c r="C214" s="37">
        <v>1966</v>
      </c>
      <c r="D214" s="37">
        <v>1989</v>
      </c>
      <c r="E214" s="20" t="s">
        <v>29</v>
      </c>
      <c r="F214" s="37">
        <v>5</v>
      </c>
      <c r="G214" s="37">
        <v>4</v>
      </c>
      <c r="H214" s="38">
        <v>3935.9</v>
      </c>
      <c r="I214" s="38">
        <v>3660.7</v>
      </c>
      <c r="J214" s="39">
        <v>160</v>
      </c>
      <c r="K214" s="38">
        <f>'прил 2'!C212</f>
        <v>3139089.03</v>
      </c>
      <c r="L214" s="38">
        <f t="shared" si="29"/>
        <v>0</v>
      </c>
      <c r="M214" s="38">
        <v>2132804.4700000002</v>
      </c>
      <c r="N214" s="38">
        <v>0</v>
      </c>
      <c r="O214" s="38">
        <f t="shared" si="30"/>
        <v>1006284.5599999996</v>
      </c>
      <c r="P214" s="38">
        <f t="shared" si="31"/>
        <v>857.51059360231648</v>
      </c>
      <c r="Q214" s="38">
        <v>2018</v>
      </c>
      <c r="R214" s="40" t="s">
        <v>194</v>
      </c>
    </row>
    <row r="215" spans="1:18" ht="24.95" customHeight="1" x14ac:dyDescent="0.25">
      <c r="A215" s="47">
        <v>190</v>
      </c>
      <c r="B215" s="43" t="s">
        <v>149</v>
      </c>
      <c r="C215" s="37">
        <v>1994</v>
      </c>
      <c r="D215" s="37"/>
      <c r="E215" s="20" t="s">
        <v>29</v>
      </c>
      <c r="F215" s="37">
        <v>14</v>
      </c>
      <c r="G215" s="37">
        <v>1</v>
      </c>
      <c r="H215" s="38">
        <v>4793.2</v>
      </c>
      <c r="I215" s="38">
        <v>3887.3</v>
      </c>
      <c r="J215" s="39">
        <v>179</v>
      </c>
      <c r="K215" s="38">
        <f>'прил 2'!C213</f>
        <v>280000</v>
      </c>
      <c r="L215" s="38">
        <f t="shared" si="29"/>
        <v>0</v>
      </c>
      <c r="M215" s="38">
        <v>0</v>
      </c>
      <c r="N215" s="38">
        <v>0</v>
      </c>
      <c r="O215" s="38">
        <f t="shared" si="30"/>
        <v>280000</v>
      </c>
      <c r="P215" s="38">
        <f t="shared" si="31"/>
        <v>72.029429166773852</v>
      </c>
      <c r="Q215" s="38">
        <v>412</v>
      </c>
      <c r="R215" s="40" t="s">
        <v>194</v>
      </c>
    </row>
    <row r="216" spans="1:18" ht="24.95" customHeight="1" x14ac:dyDescent="0.25">
      <c r="A216" s="47">
        <v>191</v>
      </c>
      <c r="B216" s="43" t="s">
        <v>352</v>
      </c>
      <c r="C216" s="37">
        <v>1980</v>
      </c>
      <c r="D216" s="37">
        <v>2017</v>
      </c>
      <c r="E216" s="20" t="s">
        <v>32</v>
      </c>
      <c r="F216" s="37">
        <v>9</v>
      </c>
      <c r="G216" s="37">
        <v>1</v>
      </c>
      <c r="H216" s="38">
        <v>2851.7</v>
      </c>
      <c r="I216" s="38">
        <v>2025.9</v>
      </c>
      <c r="J216" s="39">
        <v>107</v>
      </c>
      <c r="K216" s="38">
        <f>'прил 2'!C214</f>
        <v>34719788.119999997</v>
      </c>
      <c r="L216" s="38">
        <f t="shared" si="29"/>
        <v>0</v>
      </c>
      <c r="M216" s="38">
        <v>7834554.0700000003</v>
      </c>
      <c r="N216" s="38">
        <v>0</v>
      </c>
      <c r="O216" s="38">
        <f t="shared" si="30"/>
        <v>26885234.049999997</v>
      </c>
      <c r="P216" s="38">
        <f t="shared" si="31"/>
        <v>17137.957510242359</v>
      </c>
      <c r="Q216" s="38">
        <v>159725.81</v>
      </c>
      <c r="R216" s="40" t="s">
        <v>194</v>
      </c>
    </row>
    <row r="217" spans="1:18" ht="24.95" customHeight="1" x14ac:dyDescent="0.25">
      <c r="A217" s="47">
        <v>192</v>
      </c>
      <c r="B217" s="43" t="s">
        <v>353</v>
      </c>
      <c r="C217" s="37">
        <v>1976</v>
      </c>
      <c r="D217" s="37">
        <v>2011</v>
      </c>
      <c r="E217" s="20" t="s">
        <v>32</v>
      </c>
      <c r="F217" s="37">
        <v>9</v>
      </c>
      <c r="G217" s="37">
        <v>2</v>
      </c>
      <c r="H217" s="38">
        <v>4759</v>
      </c>
      <c r="I217" s="38">
        <v>4054.91</v>
      </c>
      <c r="J217" s="39">
        <v>274</v>
      </c>
      <c r="K217" s="38">
        <f>'прил 2'!C215</f>
        <v>66428631.379999995</v>
      </c>
      <c r="L217" s="38">
        <f t="shared" si="29"/>
        <v>0</v>
      </c>
      <c r="M217" s="38">
        <v>16081135.1</v>
      </c>
      <c r="N217" s="38">
        <v>0</v>
      </c>
      <c r="O217" s="38">
        <f t="shared" si="30"/>
        <v>50347496.279999994</v>
      </c>
      <c r="P217" s="38">
        <f t="shared" si="31"/>
        <v>16382.270230412018</v>
      </c>
      <c r="Q217" s="38">
        <v>159725.81</v>
      </c>
      <c r="R217" s="40" t="s">
        <v>194</v>
      </c>
    </row>
    <row r="218" spans="1:18" ht="24.95" customHeight="1" x14ac:dyDescent="0.25">
      <c r="A218" s="47">
        <v>193</v>
      </c>
      <c r="B218" s="43" t="s">
        <v>354</v>
      </c>
      <c r="C218" s="37">
        <v>1979</v>
      </c>
      <c r="D218" s="37"/>
      <c r="E218" s="20" t="s">
        <v>29</v>
      </c>
      <c r="F218" s="37">
        <v>5</v>
      </c>
      <c r="G218" s="37">
        <v>4</v>
      </c>
      <c r="H218" s="38">
        <v>2792.2</v>
      </c>
      <c r="I218" s="38">
        <v>2753.11</v>
      </c>
      <c r="J218" s="39">
        <v>185</v>
      </c>
      <c r="K218" s="38">
        <f>'прил 2'!C216</f>
        <v>40000</v>
      </c>
      <c r="L218" s="38">
        <f t="shared" si="29"/>
        <v>0</v>
      </c>
      <c r="M218" s="38">
        <v>0</v>
      </c>
      <c r="N218" s="38">
        <v>0</v>
      </c>
      <c r="O218" s="38">
        <f t="shared" si="30"/>
        <v>40000</v>
      </c>
      <c r="P218" s="38">
        <f t="shared" si="31"/>
        <v>14.529023540650391</v>
      </c>
      <c r="Q218" s="38">
        <v>643</v>
      </c>
      <c r="R218" s="40" t="s">
        <v>194</v>
      </c>
    </row>
    <row r="219" spans="1:18" ht="24.95" customHeight="1" x14ac:dyDescent="0.25">
      <c r="A219" s="47">
        <v>194</v>
      </c>
      <c r="B219" s="43" t="s">
        <v>355</v>
      </c>
      <c r="C219" s="37">
        <v>1996</v>
      </c>
      <c r="D219" s="37"/>
      <c r="E219" s="20" t="s">
        <v>29</v>
      </c>
      <c r="F219" s="37">
        <v>3</v>
      </c>
      <c r="G219" s="37">
        <v>2</v>
      </c>
      <c r="H219" s="38">
        <v>1279.3</v>
      </c>
      <c r="I219" s="38">
        <v>1238.4000000000001</v>
      </c>
      <c r="J219" s="39">
        <v>64</v>
      </c>
      <c r="K219" s="38">
        <f>'прил 2'!C217</f>
        <v>14141289</v>
      </c>
      <c r="L219" s="38">
        <f t="shared" si="29"/>
        <v>0</v>
      </c>
      <c r="M219" s="38">
        <v>0</v>
      </c>
      <c r="N219" s="38">
        <v>0</v>
      </c>
      <c r="O219" s="38">
        <f t="shared" si="30"/>
        <v>14141289</v>
      </c>
      <c r="P219" s="38">
        <f t="shared" si="31"/>
        <v>11418.999515503876</v>
      </c>
      <c r="Q219" s="38">
        <v>29386</v>
      </c>
      <c r="R219" s="40" t="s">
        <v>194</v>
      </c>
    </row>
    <row r="220" spans="1:18" ht="24.95" customHeight="1" x14ac:dyDescent="0.25">
      <c r="A220" s="47">
        <v>195</v>
      </c>
      <c r="B220" s="43" t="s">
        <v>356</v>
      </c>
      <c r="C220" s="37">
        <v>1982</v>
      </c>
      <c r="D220" s="37">
        <v>2018</v>
      </c>
      <c r="E220" s="20" t="s">
        <v>32</v>
      </c>
      <c r="F220" s="37">
        <v>9</v>
      </c>
      <c r="G220" s="37">
        <v>8</v>
      </c>
      <c r="H220" s="38">
        <v>22855.8</v>
      </c>
      <c r="I220" s="38">
        <v>16251.81</v>
      </c>
      <c r="J220" s="39">
        <v>1115</v>
      </c>
      <c r="K220" s="38">
        <f>'прил 2'!C218</f>
        <v>40000</v>
      </c>
      <c r="L220" s="38">
        <f t="shared" si="29"/>
        <v>0</v>
      </c>
      <c r="M220" s="38">
        <v>0</v>
      </c>
      <c r="N220" s="38">
        <v>0</v>
      </c>
      <c r="O220" s="38">
        <f t="shared" si="30"/>
        <v>40000</v>
      </c>
      <c r="P220" s="38">
        <f t="shared" si="31"/>
        <v>2.4612643145594246</v>
      </c>
      <c r="Q220" s="38">
        <v>412</v>
      </c>
      <c r="R220" s="40" t="s">
        <v>194</v>
      </c>
    </row>
    <row r="221" spans="1:18" ht="24.95" customHeight="1" x14ac:dyDescent="0.25">
      <c r="A221" s="47">
        <v>196</v>
      </c>
      <c r="B221" s="43" t="s">
        <v>357</v>
      </c>
      <c r="C221" s="37">
        <v>1973</v>
      </c>
      <c r="D221" s="37">
        <v>2006</v>
      </c>
      <c r="E221" s="20" t="s">
        <v>32</v>
      </c>
      <c r="F221" s="37">
        <v>5</v>
      </c>
      <c r="G221" s="37">
        <v>8</v>
      </c>
      <c r="H221" s="38">
        <v>7497.9</v>
      </c>
      <c r="I221" s="38">
        <v>5733.13</v>
      </c>
      <c r="J221" s="39">
        <v>397</v>
      </c>
      <c r="K221" s="38">
        <f>'прил 2'!C219</f>
        <v>856830</v>
      </c>
      <c r="L221" s="38">
        <f t="shared" si="29"/>
        <v>0</v>
      </c>
      <c r="M221" s="38">
        <v>0</v>
      </c>
      <c r="N221" s="38">
        <v>0</v>
      </c>
      <c r="O221" s="38">
        <f t="shared" si="30"/>
        <v>856830</v>
      </c>
      <c r="P221" s="38">
        <f t="shared" si="31"/>
        <v>149.45239336976485</v>
      </c>
      <c r="Q221" s="38">
        <v>643</v>
      </c>
      <c r="R221" s="40" t="s">
        <v>194</v>
      </c>
    </row>
    <row r="222" spans="1:18" ht="24.95" customHeight="1" x14ac:dyDescent="0.25">
      <c r="A222" s="47">
        <v>197</v>
      </c>
      <c r="B222" s="43" t="s">
        <v>358</v>
      </c>
      <c r="C222" s="37">
        <v>1993</v>
      </c>
      <c r="D222" s="37"/>
      <c r="E222" s="20" t="s">
        <v>32</v>
      </c>
      <c r="F222" s="37">
        <v>5</v>
      </c>
      <c r="G222" s="37">
        <v>3</v>
      </c>
      <c r="H222" s="38">
        <v>3147.2</v>
      </c>
      <c r="I222" s="38">
        <v>3083.12</v>
      </c>
      <c r="J222" s="39">
        <v>255</v>
      </c>
      <c r="K222" s="38">
        <f>'прил 2'!C220</f>
        <v>11749950.539999999</v>
      </c>
      <c r="L222" s="38">
        <f t="shared" si="29"/>
        <v>0</v>
      </c>
      <c r="M222" s="38">
        <v>0</v>
      </c>
      <c r="N222" s="38">
        <v>0</v>
      </c>
      <c r="O222" s="38">
        <f t="shared" si="30"/>
        <v>11749950.539999999</v>
      </c>
      <c r="P222" s="38">
        <f t="shared" si="31"/>
        <v>3811.0584537740988</v>
      </c>
      <c r="Q222" s="38">
        <v>7440</v>
      </c>
      <c r="R222" s="40" t="s">
        <v>194</v>
      </c>
    </row>
    <row r="223" spans="1:18" ht="24.95" customHeight="1" x14ac:dyDescent="0.25">
      <c r="A223" s="47">
        <v>198</v>
      </c>
      <c r="B223" s="44" t="s">
        <v>166</v>
      </c>
      <c r="C223" s="37">
        <v>1972</v>
      </c>
      <c r="D223" s="37"/>
      <c r="E223" s="20" t="s">
        <v>29</v>
      </c>
      <c r="F223" s="37">
        <v>5</v>
      </c>
      <c r="G223" s="37">
        <v>3</v>
      </c>
      <c r="H223" s="38">
        <v>3771.3</v>
      </c>
      <c r="I223" s="38">
        <v>3450.5</v>
      </c>
      <c r="J223" s="39">
        <v>387</v>
      </c>
      <c r="K223" s="38">
        <f>'прил 2'!C221</f>
        <v>50868237.039999999</v>
      </c>
      <c r="L223" s="38">
        <f t="shared" si="29"/>
        <v>0</v>
      </c>
      <c r="M223" s="38">
        <v>0</v>
      </c>
      <c r="N223" s="38">
        <v>0</v>
      </c>
      <c r="O223" s="38">
        <f t="shared" si="30"/>
        <v>50868237.039999999</v>
      </c>
      <c r="P223" s="38">
        <f t="shared" si="31"/>
        <v>14742.279971018692</v>
      </c>
      <c r="Q223" s="38">
        <v>30377.26</v>
      </c>
      <c r="R223" s="40" t="s">
        <v>194</v>
      </c>
    </row>
    <row r="224" spans="1:18" ht="24.95" customHeight="1" x14ac:dyDescent="0.25">
      <c r="A224" s="47">
        <v>199</v>
      </c>
      <c r="B224" s="44" t="s">
        <v>359</v>
      </c>
      <c r="C224" s="37">
        <v>1972</v>
      </c>
      <c r="D224" s="37">
        <v>2005</v>
      </c>
      <c r="E224" s="20" t="s">
        <v>32</v>
      </c>
      <c r="F224" s="37">
        <v>5</v>
      </c>
      <c r="G224" s="37">
        <v>6</v>
      </c>
      <c r="H224" s="38">
        <v>5576.7</v>
      </c>
      <c r="I224" s="38">
        <v>4384.2</v>
      </c>
      <c r="J224" s="39">
        <v>387</v>
      </c>
      <c r="K224" s="38">
        <f>'прил 2'!C222</f>
        <v>125405118</v>
      </c>
      <c r="L224" s="38">
        <f t="shared" ref="L224:L287" si="32">SUM(L225:L234)</f>
        <v>0</v>
      </c>
      <c r="M224" s="38">
        <v>20385014.170000002</v>
      </c>
      <c r="N224" s="38">
        <v>0</v>
      </c>
      <c r="O224" s="38">
        <f t="shared" ref="O224:O287" si="33">K224-L224-M224-N224</f>
        <v>105020103.83</v>
      </c>
      <c r="P224" s="38">
        <f t="shared" si="31"/>
        <v>28603.877104146708</v>
      </c>
      <c r="Q224" s="38">
        <v>30355</v>
      </c>
      <c r="R224" s="40" t="s">
        <v>194</v>
      </c>
    </row>
    <row r="225" spans="1:18" ht="24.95" customHeight="1" x14ac:dyDescent="0.25">
      <c r="A225" s="47">
        <v>200</v>
      </c>
      <c r="B225" s="44" t="s">
        <v>360</v>
      </c>
      <c r="C225" s="37">
        <v>1972</v>
      </c>
      <c r="D225" s="37"/>
      <c r="E225" s="20" t="s">
        <v>32</v>
      </c>
      <c r="F225" s="37">
        <v>5</v>
      </c>
      <c r="G225" s="37">
        <v>8</v>
      </c>
      <c r="H225" s="38">
        <v>6753</v>
      </c>
      <c r="I225" s="38">
        <v>5995.27</v>
      </c>
      <c r="J225" s="39">
        <v>291</v>
      </c>
      <c r="K225" s="38">
        <f>'прил 2'!C223</f>
        <v>52819699.699999988</v>
      </c>
      <c r="L225" s="38">
        <f t="shared" si="32"/>
        <v>0</v>
      </c>
      <c r="M225" s="38">
        <v>6409673.5599999996</v>
      </c>
      <c r="N225" s="38">
        <v>0</v>
      </c>
      <c r="O225" s="38">
        <f t="shared" si="33"/>
        <v>46410026.139999986</v>
      </c>
      <c r="P225" s="38">
        <f t="shared" si="31"/>
        <v>8810.228680276281</v>
      </c>
      <c r="Q225" s="38">
        <v>23635.26</v>
      </c>
      <c r="R225" s="40" t="s">
        <v>194</v>
      </c>
    </row>
    <row r="226" spans="1:18" ht="24.95" customHeight="1" x14ac:dyDescent="0.25">
      <c r="A226" s="47">
        <v>201</v>
      </c>
      <c r="B226" s="44" t="s">
        <v>361</v>
      </c>
      <c r="C226" s="37">
        <v>1972</v>
      </c>
      <c r="D226" s="37"/>
      <c r="E226" s="20" t="s">
        <v>29</v>
      </c>
      <c r="F226" s="37">
        <v>5</v>
      </c>
      <c r="G226" s="37">
        <v>4</v>
      </c>
      <c r="H226" s="38">
        <v>4500.8</v>
      </c>
      <c r="I226" s="38">
        <v>3612.8</v>
      </c>
      <c r="J226" s="39">
        <v>147</v>
      </c>
      <c r="K226" s="38">
        <f>'прил 2'!C224</f>
        <v>46751312.370000005</v>
      </c>
      <c r="L226" s="38">
        <f t="shared" si="32"/>
        <v>0</v>
      </c>
      <c r="M226" s="38">
        <v>18111803.120000001</v>
      </c>
      <c r="N226" s="38">
        <v>0</v>
      </c>
      <c r="O226" s="38">
        <f t="shared" si="33"/>
        <v>28639509.250000004</v>
      </c>
      <c r="P226" s="38">
        <f t="shared" si="31"/>
        <v>12940.465115699735</v>
      </c>
      <c r="Q226" s="38">
        <v>31020.26</v>
      </c>
      <c r="R226" s="40" t="s">
        <v>194</v>
      </c>
    </row>
    <row r="227" spans="1:18" ht="24.95" customHeight="1" x14ac:dyDescent="0.25">
      <c r="A227" s="47">
        <v>202</v>
      </c>
      <c r="B227" s="44" t="s">
        <v>362</v>
      </c>
      <c r="C227" s="37">
        <v>1974</v>
      </c>
      <c r="D227" s="37">
        <v>2007</v>
      </c>
      <c r="E227" s="20" t="s">
        <v>32</v>
      </c>
      <c r="F227" s="37">
        <v>9</v>
      </c>
      <c r="G227" s="37">
        <v>5</v>
      </c>
      <c r="H227" s="38">
        <v>12350.8</v>
      </c>
      <c r="I227" s="38">
        <v>10427.9</v>
      </c>
      <c r="J227" s="39">
        <v>454</v>
      </c>
      <c r="K227" s="38">
        <f>'прил 2'!C225</f>
        <v>11987287.33</v>
      </c>
      <c r="L227" s="38">
        <f t="shared" si="32"/>
        <v>0</v>
      </c>
      <c r="M227" s="38">
        <v>11465407.33</v>
      </c>
      <c r="N227" s="38">
        <v>0</v>
      </c>
      <c r="O227" s="38">
        <f t="shared" si="33"/>
        <v>521880</v>
      </c>
      <c r="P227" s="38">
        <f t="shared" si="31"/>
        <v>1149.5399198304549</v>
      </c>
      <c r="Q227" s="38">
        <v>4177</v>
      </c>
      <c r="R227" s="40" t="s">
        <v>194</v>
      </c>
    </row>
    <row r="228" spans="1:18" ht="24.95" customHeight="1" x14ac:dyDescent="0.25">
      <c r="A228" s="47">
        <v>203</v>
      </c>
      <c r="B228" s="44" t="s">
        <v>363</v>
      </c>
      <c r="C228" s="37">
        <v>1985</v>
      </c>
      <c r="D228" s="37"/>
      <c r="E228" s="20" t="s">
        <v>32</v>
      </c>
      <c r="F228" s="37">
        <v>9</v>
      </c>
      <c r="G228" s="37">
        <v>12</v>
      </c>
      <c r="H228" s="38">
        <v>29239.5</v>
      </c>
      <c r="I228" s="38">
        <v>25063.26</v>
      </c>
      <c r="J228" s="39">
        <v>1921</v>
      </c>
      <c r="K228" s="38">
        <f>'прил 2'!C226</f>
        <v>181908139.72</v>
      </c>
      <c r="L228" s="38">
        <f t="shared" si="32"/>
        <v>0</v>
      </c>
      <c r="M228" s="38">
        <v>14602407.48</v>
      </c>
      <c r="N228" s="38">
        <v>0</v>
      </c>
      <c r="O228" s="38">
        <f t="shared" si="33"/>
        <v>167305732.24000001</v>
      </c>
      <c r="P228" s="38">
        <f t="shared" si="31"/>
        <v>7257.9600466978363</v>
      </c>
      <c r="Q228" s="38">
        <v>152334.81</v>
      </c>
      <c r="R228" s="40" t="s">
        <v>194</v>
      </c>
    </row>
    <row r="229" spans="1:18" ht="24.95" customHeight="1" x14ac:dyDescent="0.25">
      <c r="A229" s="47">
        <v>204</v>
      </c>
      <c r="B229" s="44" t="s">
        <v>364</v>
      </c>
      <c r="C229" s="37">
        <v>1989</v>
      </c>
      <c r="D229" s="37">
        <v>2005</v>
      </c>
      <c r="E229" s="20" t="s">
        <v>29</v>
      </c>
      <c r="F229" s="37">
        <v>2</v>
      </c>
      <c r="G229" s="37">
        <v>2</v>
      </c>
      <c r="H229" s="38">
        <v>1005.51</v>
      </c>
      <c r="I229" s="38">
        <v>914.11</v>
      </c>
      <c r="J229" s="39">
        <v>39</v>
      </c>
      <c r="K229" s="38">
        <f>'прил 2'!C227</f>
        <v>14910784</v>
      </c>
      <c r="L229" s="38">
        <f t="shared" si="32"/>
        <v>0</v>
      </c>
      <c r="M229" s="38">
        <v>987164.98</v>
      </c>
      <c r="N229" s="38">
        <v>0</v>
      </c>
      <c r="O229" s="38">
        <f t="shared" si="33"/>
        <v>13923619.02</v>
      </c>
      <c r="P229" s="38">
        <f t="shared" si="31"/>
        <v>16311.804925009024</v>
      </c>
      <c r="Q229" s="38">
        <v>33442</v>
      </c>
      <c r="R229" s="40" t="s">
        <v>194</v>
      </c>
    </row>
    <row r="230" spans="1:18" ht="24.95" customHeight="1" x14ac:dyDescent="0.25">
      <c r="A230" s="47">
        <v>205</v>
      </c>
      <c r="B230" s="44" t="s">
        <v>151</v>
      </c>
      <c r="C230" s="37">
        <v>1993</v>
      </c>
      <c r="D230" s="37"/>
      <c r="E230" s="20" t="s">
        <v>32</v>
      </c>
      <c r="F230" s="37">
        <v>10</v>
      </c>
      <c r="G230" s="37">
        <v>2</v>
      </c>
      <c r="H230" s="38">
        <v>6720.7</v>
      </c>
      <c r="I230" s="38">
        <v>4642.6000000000004</v>
      </c>
      <c r="J230" s="39">
        <v>237</v>
      </c>
      <c r="K230" s="38">
        <f>'прил 2'!C228</f>
        <v>8443294</v>
      </c>
      <c r="L230" s="38">
        <f t="shared" si="32"/>
        <v>0</v>
      </c>
      <c r="M230" s="38">
        <v>0</v>
      </c>
      <c r="N230" s="38">
        <v>0</v>
      </c>
      <c r="O230" s="38">
        <f t="shared" si="33"/>
        <v>8443294</v>
      </c>
      <c r="P230" s="38">
        <f t="shared" si="31"/>
        <v>1818.656356352044</v>
      </c>
      <c r="Q230" s="38">
        <v>2259</v>
      </c>
      <c r="R230" s="40" t="s">
        <v>194</v>
      </c>
    </row>
    <row r="231" spans="1:18" ht="24.95" customHeight="1" x14ac:dyDescent="0.25">
      <c r="A231" s="47">
        <v>206</v>
      </c>
      <c r="B231" s="44" t="s">
        <v>365</v>
      </c>
      <c r="C231" s="37">
        <v>1980</v>
      </c>
      <c r="D231" s="37">
        <v>2018</v>
      </c>
      <c r="E231" s="20" t="s">
        <v>29</v>
      </c>
      <c r="F231" s="37">
        <v>7</v>
      </c>
      <c r="G231" s="37">
        <v>3</v>
      </c>
      <c r="H231" s="38">
        <v>4135</v>
      </c>
      <c r="I231" s="38">
        <v>3681.1</v>
      </c>
      <c r="J231" s="39">
        <v>147</v>
      </c>
      <c r="K231" s="38">
        <f>'прил 2'!C229</f>
        <v>6708347</v>
      </c>
      <c r="L231" s="38">
        <f t="shared" si="32"/>
        <v>0</v>
      </c>
      <c r="M231" s="38">
        <v>0</v>
      </c>
      <c r="N231" s="38">
        <v>0</v>
      </c>
      <c r="O231" s="38">
        <f t="shared" si="33"/>
        <v>6708347</v>
      </c>
      <c r="P231" s="38">
        <f t="shared" si="31"/>
        <v>1822.3756485833039</v>
      </c>
      <c r="Q231" s="38">
        <v>2259</v>
      </c>
      <c r="R231" s="40" t="s">
        <v>194</v>
      </c>
    </row>
    <row r="232" spans="1:18" ht="24.95" customHeight="1" x14ac:dyDescent="0.25">
      <c r="A232" s="47">
        <v>207</v>
      </c>
      <c r="B232" s="44" t="s">
        <v>366</v>
      </c>
      <c r="C232" s="37">
        <v>1993</v>
      </c>
      <c r="D232" s="37"/>
      <c r="E232" s="20" t="s">
        <v>32</v>
      </c>
      <c r="F232" s="37">
        <v>5</v>
      </c>
      <c r="G232" s="37">
        <v>3</v>
      </c>
      <c r="H232" s="38">
        <v>3463.68</v>
      </c>
      <c r="I232" s="38">
        <v>3125.28</v>
      </c>
      <c r="J232" s="39">
        <v>243</v>
      </c>
      <c r="K232" s="38">
        <f>'прил 2'!C230</f>
        <v>11995961.369999999</v>
      </c>
      <c r="L232" s="38">
        <f t="shared" si="32"/>
        <v>0</v>
      </c>
      <c r="M232" s="38">
        <v>0</v>
      </c>
      <c r="N232" s="38">
        <v>0</v>
      </c>
      <c r="O232" s="38">
        <f t="shared" si="33"/>
        <v>11995961.369999999</v>
      </c>
      <c r="P232" s="38">
        <f t="shared" si="31"/>
        <v>3838.3637210105971</v>
      </c>
      <c r="Q232" s="38">
        <v>7440</v>
      </c>
      <c r="R232" s="40" t="s">
        <v>194</v>
      </c>
    </row>
    <row r="233" spans="1:18" ht="24.95" customHeight="1" x14ac:dyDescent="0.25">
      <c r="A233" s="47">
        <v>208</v>
      </c>
      <c r="B233" s="44" t="s">
        <v>170</v>
      </c>
      <c r="C233" s="37">
        <v>1975</v>
      </c>
      <c r="D233" s="37"/>
      <c r="E233" s="20" t="s">
        <v>32</v>
      </c>
      <c r="F233" s="37">
        <v>5</v>
      </c>
      <c r="G233" s="37">
        <v>8</v>
      </c>
      <c r="H233" s="38">
        <v>7928.2</v>
      </c>
      <c r="I233" s="38">
        <v>6127.42</v>
      </c>
      <c r="J233" s="39">
        <v>351</v>
      </c>
      <c r="K233" s="38">
        <f>'прил 2'!C231</f>
        <v>962249.98</v>
      </c>
      <c r="L233" s="38">
        <f t="shared" si="32"/>
        <v>0</v>
      </c>
      <c r="M233" s="38">
        <v>0</v>
      </c>
      <c r="N233" s="38">
        <v>0</v>
      </c>
      <c r="O233" s="38">
        <f t="shared" si="33"/>
        <v>962249.98</v>
      </c>
      <c r="P233" s="38">
        <f t="shared" si="31"/>
        <v>157.03999073019313</v>
      </c>
      <c r="Q233" s="38">
        <v>988</v>
      </c>
      <c r="R233" s="40" t="s">
        <v>194</v>
      </c>
    </row>
    <row r="234" spans="1:18" ht="24.95" customHeight="1" x14ac:dyDescent="0.25">
      <c r="A234" s="47">
        <v>209</v>
      </c>
      <c r="B234" s="43" t="s">
        <v>156</v>
      </c>
      <c r="C234" s="37">
        <v>1976</v>
      </c>
      <c r="D234" s="37">
        <v>2007</v>
      </c>
      <c r="E234" s="20" t="s">
        <v>32</v>
      </c>
      <c r="F234" s="37">
        <v>5</v>
      </c>
      <c r="G234" s="37">
        <v>4</v>
      </c>
      <c r="H234" s="38">
        <v>4135.8900000000003</v>
      </c>
      <c r="I234" s="38">
        <v>3997.4</v>
      </c>
      <c r="J234" s="39">
        <v>196</v>
      </c>
      <c r="K234" s="38">
        <f>'прил 2'!C232</f>
        <v>2794065.76</v>
      </c>
      <c r="L234" s="38">
        <f t="shared" si="32"/>
        <v>0</v>
      </c>
      <c r="M234" s="38">
        <v>2288969.21</v>
      </c>
      <c r="N234" s="38">
        <v>0</v>
      </c>
      <c r="O234" s="38">
        <f t="shared" si="33"/>
        <v>505096.54999999981</v>
      </c>
      <c r="P234" s="38">
        <f t="shared" si="31"/>
        <v>698.97077100115064</v>
      </c>
      <c r="Q234" s="38">
        <v>2018</v>
      </c>
      <c r="R234" s="40" t="s">
        <v>194</v>
      </c>
    </row>
    <row r="235" spans="1:18" ht="24.95" customHeight="1" x14ac:dyDescent="0.25">
      <c r="A235" s="47">
        <v>210</v>
      </c>
      <c r="B235" s="44" t="s">
        <v>167</v>
      </c>
      <c r="C235" s="37">
        <v>1976</v>
      </c>
      <c r="D235" s="37"/>
      <c r="E235" s="20" t="s">
        <v>32</v>
      </c>
      <c r="F235" s="37">
        <v>5</v>
      </c>
      <c r="G235" s="37">
        <v>6</v>
      </c>
      <c r="H235" s="38">
        <v>5921.8</v>
      </c>
      <c r="I235" s="38">
        <v>4395.2</v>
      </c>
      <c r="J235" s="39">
        <v>278</v>
      </c>
      <c r="K235" s="38">
        <f>'прил 2'!C233</f>
        <v>240000</v>
      </c>
      <c r="L235" s="38">
        <f t="shared" si="32"/>
        <v>0</v>
      </c>
      <c r="M235" s="38">
        <v>0</v>
      </c>
      <c r="N235" s="38">
        <v>0</v>
      </c>
      <c r="O235" s="38">
        <f t="shared" si="33"/>
        <v>240000</v>
      </c>
      <c r="P235" s="38">
        <f t="shared" si="31"/>
        <v>54.605023662176926</v>
      </c>
      <c r="Q235" s="38">
        <v>643</v>
      </c>
      <c r="R235" s="40" t="s">
        <v>194</v>
      </c>
    </row>
    <row r="236" spans="1:18" ht="24.95" customHeight="1" x14ac:dyDescent="0.25">
      <c r="A236" s="47">
        <v>211</v>
      </c>
      <c r="B236" s="43" t="s">
        <v>55</v>
      </c>
      <c r="C236" s="37">
        <v>1976</v>
      </c>
      <c r="D236" s="37">
        <v>2018</v>
      </c>
      <c r="E236" s="20" t="s">
        <v>32</v>
      </c>
      <c r="F236" s="37">
        <v>9</v>
      </c>
      <c r="G236" s="37">
        <v>4</v>
      </c>
      <c r="H236" s="38">
        <v>9540</v>
      </c>
      <c r="I236" s="38">
        <v>8147.64</v>
      </c>
      <c r="J236" s="39">
        <v>361</v>
      </c>
      <c r="K236" s="38">
        <f>'прил 2'!C234</f>
        <v>25595980.210000001</v>
      </c>
      <c r="L236" s="38">
        <f t="shared" si="32"/>
        <v>0</v>
      </c>
      <c r="M236" s="38">
        <v>0</v>
      </c>
      <c r="N236" s="38">
        <v>0</v>
      </c>
      <c r="O236" s="38">
        <f t="shared" si="33"/>
        <v>25595980.210000001</v>
      </c>
      <c r="P236" s="38">
        <f t="shared" si="31"/>
        <v>3141.5207606128893</v>
      </c>
      <c r="Q236" s="38">
        <v>146722.81</v>
      </c>
      <c r="R236" s="40" t="s">
        <v>194</v>
      </c>
    </row>
    <row r="237" spans="1:18" ht="24.95" customHeight="1" x14ac:dyDescent="0.25">
      <c r="A237" s="47">
        <v>212</v>
      </c>
      <c r="B237" s="45" t="s">
        <v>56</v>
      </c>
      <c r="C237" s="37">
        <v>1985</v>
      </c>
      <c r="D237" s="37"/>
      <c r="E237" s="20" t="s">
        <v>32</v>
      </c>
      <c r="F237" s="37">
        <v>9</v>
      </c>
      <c r="G237" s="37">
        <v>2</v>
      </c>
      <c r="H237" s="38">
        <v>5671</v>
      </c>
      <c r="I237" s="38">
        <v>3965</v>
      </c>
      <c r="J237" s="39">
        <v>215</v>
      </c>
      <c r="K237" s="38">
        <f>'прил 2'!C235</f>
        <v>7127353.4000000004</v>
      </c>
      <c r="L237" s="38">
        <f t="shared" si="32"/>
        <v>0</v>
      </c>
      <c r="M237" s="38">
        <v>0</v>
      </c>
      <c r="N237" s="38">
        <v>0</v>
      </c>
      <c r="O237" s="38">
        <f t="shared" si="33"/>
        <v>7127353.4000000004</v>
      </c>
      <c r="P237" s="38">
        <f t="shared" si="31"/>
        <v>1797.5670617906685</v>
      </c>
      <c r="Q237" s="38">
        <v>141768.81</v>
      </c>
      <c r="R237" s="40" t="s">
        <v>194</v>
      </c>
    </row>
    <row r="238" spans="1:18" ht="24.95" customHeight="1" x14ac:dyDescent="0.25">
      <c r="A238" s="47">
        <v>213</v>
      </c>
      <c r="B238" s="45" t="s">
        <v>367</v>
      </c>
      <c r="C238" s="37">
        <v>1951</v>
      </c>
      <c r="D238" s="37"/>
      <c r="E238" s="20" t="s">
        <v>29</v>
      </c>
      <c r="F238" s="37">
        <v>2</v>
      </c>
      <c r="G238" s="37">
        <v>2</v>
      </c>
      <c r="H238" s="38">
        <v>685.8</v>
      </c>
      <c r="I238" s="38">
        <v>629.1</v>
      </c>
      <c r="J238" s="39">
        <v>49</v>
      </c>
      <c r="K238" s="38">
        <f>'прил 2'!C236</f>
        <v>1033175.72</v>
      </c>
      <c r="L238" s="38">
        <f t="shared" si="32"/>
        <v>0</v>
      </c>
      <c r="M238" s="38">
        <v>784021.89</v>
      </c>
      <c r="N238" s="38">
        <v>0</v>
      </c>
      <c r="O238" s="38">
        <f t="shared" si="33"/>
        <v>249153.82999999996</v>
      </c>
      <c r="P238" s="38">
        <f t="shared" si="31"/>
        <v>1642.3076140518199</v>
      </c>
      <c r="Q238" s="38">
        <v>4769</v>
      </c>
      <c r="R238" s="40" t="s">
        <v>194</v>
      </c>
    </row>
    <row r="239" spans="1:18" ht="24.95" customHeight="1" x14ac:dyDescent="0.25">
      <c r="A239" s="47">
        <v>214</v>
      </c>
      <c r="B239" s="45" t="s">
        <v>368</v>
      </c>
      <c r="C239" s="37">
        <v>1960</v>
      </c>
      <c r="D239" s="37">
        <v>2015</v>
      </c>
      <c r="E239" s="20" t="s">
        <v>29</v>
      </c>
      <c r="F239" s="37">
        <v>4</v>
      </c>
      <c r="G239" s="37">
        <v>2</v>
      </c>
      <c r="H239" s="38">
        <v>1414.15</v>
      </c>
      <c r="I239" s="38">
        <v>1361.6</v>
      </c>
      <c r="J239" s="39">
        <v>62</v>
      </c>
      <c r="K239" s="38">
        <f>'прил 2'!C237</f>
        <v>1485390.8</v>
      </c>
      <c r="L239" s="38">
        <f t="shared" si="32"/>
        <v>0</v>
      </c>
      <c r="M239" s="38">
        <v>793298.16</v>
      </c>
      <c r="N239" s="38">
        <v>0</v>
      </c>
      <c r="O239" s="38">
        <f t="shared" si="33"/>
        <v>692092.64</v>
      </c>
      <c r="P239" s="38">
        <f t="shared" si="31"/>
        <v>1090.915687426557</v>
      </c>
      <c r="Q239" s="38">
        <v>2018</v>
      </c>
      <c r="R239" s="40" t="s">
        <v>194</v>
      </c>
    </row>
    <row r="240" spans="1:18" ht="24.95" customHeight="1" x14ac:dyDescent="0.25">
      <c r="A240" s="47">
        <v>215</v>
      </c>
      <c r="B240" s="45" t="s">
        <v>369</v>
      </c>
      <c r="C240" s="37">
        <v>1964</v>
      </c>
      <c r="D240" s="37">
        <v>2017</v>
      </c>
      <c r="E240" s="20" t="s">
        <v>29</v>
      </c>
      <c r="F240" s="37">
        <v>5</v>
      </c>
      <c r="G240" s="37">
        <v>4</v>
      </c>
      <c r="H240" s="38">
        <v>3500.7</v>
      </c>
      <c r="I240" s="38">
        <v>3139.2</v>
      </c>
      <c r="J240" s="39">
        <v>192</v>
      </c>
      <c r="K240" s="38">
        <f>'прил 2'!C238</f>
        <v>120000</v>
      </c>
      <c r="L240" s="38">
        <f t="shared" si="32"/>
        <v>0</v>
      </c>
      <c r="M240" s="38">
        <v>0</v>
      </c>
      <c r="N240" s="38">
        <v>0</v>
      </c>
      <c r="O240" s="38">
        <f t="shared" si="33"/>
        <v>120000</v>
      </c>
      <c r="P240" s="38">
        <f t="shared" si="31"/>
        <v>38.226299694189606</v>
      </c>
      <c r="Q240" s="38">
        <v>643</v>
      </c>
      <c r="R240" s="40" t="s">
        <v>194</v>
      </c>
    </row>
    <row r="241" spans="1:18" ht="24.95" customHeight="1" x14ac:dyDescent="0.25">
      <c r="A241" s="47">
        <v>216</v>
      </c>
      <c r="B241" s="45" t="s">
        <v>370</v>
      </c>
      <c r="C241" s="37">
        <v>1967</v>
      </c>
      <c r="D241" s="37">
        <v>2004</v>
      </c>
      <c r="E241" s="20" t="s">
        <v>29</v>
      </c>
      <c r="F241" s="37">
        <v>5</v>
      </c>
      <c r="G241" s="37">
        <v>3</v>
      </c>
      <c r="H241" s="38">
        <v>2690.5</v>
      </c>
      <c r="I241" s="38">
        <v>2472.1999999999998</v>
      </c>
      <c r="J241" s="39">
        <v>137</v>
      </c>
      <c r="K241" s="38">
        <f>'прил 2'!C239</f>
        <v>3108802.53</v>
      </c>
      <c r="L241" s="38">
        <f t="shared" si="32"/>
        <v>0</v>
      </c>
      <c r="M241" s="38">
        <v>1440358.19</v>
      </c>
      <c r="N241" s="38">
        <v>0</v>
      </c>
      <c r="O241" s="38">
        <f t="shared" si="33"/>
        <v>1668444.3399999999</v>
      </c>
      <c r="P241" s="38">
        <f t="shared" si="31"/>
        <v>1257.5044616131381</v>
      </c>
      <c r="Q241" s="38">
        <v>2018</v>
      </c>
      <c r="R241" s="40" t="s">
        <v>194</v>
      </c>
    </row>
    <row r="242" spans="1:18" ht="24.95" customHeight="1" x14ac:dyDescent="0.25">
      <c r="A242" s="47">
        <v>217</v>
      </c>
      <c r="B242" s="45" t="s">
        <v>371</v>
      </c>
      <c r="C242" s="37">
        <v>1967</v>
      </c>
      <c r="D242" s="37">
        <v>1983</v>
      </c>
      <c r="E242" s="20" t="s">
        <v>29</v>
      </c>
      <c r="F242" s="37">
        <v>4</v>
      </c>
      <c r="G242" s="37">
        <v>4</v>
      </c>
      <c r="H242" s="38">
        <v>2973.9</v>
      </c>
      <c r="I242" s="38">
        <v>2731.4</v>
      </c>
      <c r="J242" s="39">
        <v>88</v>
      </c>
      <c r="K242" s="38">
        <f>'прил 2'!C240</f>
        <v>34739249.200000003</v>
      </c>
      <c r="L242" s="38">
        <f t="shared" si="32"/>
        <v>0</v>
      </c>
      <c r="M242" s="38">
        <v>13794847.67</v>
      </c>
      <c r="N242" s="38">
        <v>0</v>
      </c>
      <c r="O242" s="38">
        <f t="shared" si="33"/>
        <v>20944401.530000001</v>
      </c>
      <c r="P242" s="38">
        <f t="shared" si="31"/>
        <v>12718.477410851579</v>
      </c>
      <c r="Q242" s="38">
        <v>31020.26</v>
      </c>
      <c r="R242" s="40" t="s">
        <v>194</v>
      </c>
    </row>
    <row r="243" spans="1:18" ht="24.95" customHeight="1" x14ac:dyDescent="0.25">
      <c r="A243" s="47">
        <v>218</v>
      </c>
      <c r="B243" s="45" t="s">
        <v>372</v>
      </c>
      <c r="C243" s="37">
        <v>1968</v>
      </c>
      <c r="D243" s="37">
        <v>2003</v>
      </c>
      <c r="E243" s="20" t="s">
        <v>29</v>
      </c>
      <c r="F243" s="37">
        <v>5</v>
      </c>
      <c r="G243" s="37">
        <v>4</v>
      </c>
      <c r="H243" s="38">
        <v>4292.8999999999996</v>
      </c>
      <c r="I243" s="38">
        <v>4232.8999999999996</v>
      </c>
      <c r="J243" s="39">
        <v>165</v>
      </c>
      <c r="K243" s="38">
        <f>'прил 2'!C241</f>
        <v>120000</v>
      </c>
      <c r="L243" s="38">
        <f t="shared" si="32"/>
        <v>0</v>
      </c>
      <c r="M243" s="38">
        <v>0</v>
      </c>
      <c r="N243" s="38">
        <v>0</v>
      </c>
      <c r="O243" s="38">
        <f t="shared" si="33"/>
        <v>120000</v>
      </c>
      <c r="P243" s="38">
        <f t="shared" si="31"/>
        <v>28.349358595761775</v>
      </c>
      <c r="Q243" s="38">
        <v>643</v>
      </c>
      <c r="R243" s="40" t="s">
        <v>194</v>
      </c>
    </row>
    <row r="244" spans="1:18" ht="24.95" customHeight="1" x14ac:dyDescent="0.25">
      <c r="A244" s="47">
        <v>219</v>
      </c>
      <c r="B244" s="45" t="s">
        <v>373</v>
      </c>
      <c r="C244" s="37">
        <v>1968</v>
      </c>
      <c r="D244" s="37">
        <v>1999</v>
      </c>
      <c r="E244" s="20" t="s">
        <v>29</v>
      </c>
      <c r="F244" s="37">
        <v>5</v>
      </c>
      <c r="G244" s="37">
        <v>6</v>
      </c>
      <c r="H244" s="38">
        <v>4716.1000000000004</v>
      </c>
      <c r="I244" s="38">
        <v>4400.1000000000004</v>
      </c>
      <c r="J244" s="39">
        <v>283</v>
      </c>
      <c r="K244" s="38">
        <f>'прил 2'!C242</f>
        <v>120000</v>
      </c>
      <c r="L244" s="38">
        <f t="shared" si="32"/>
        <v>0</v>
      </c>
      <c r="M244" s="38">
        <v>0</v>
      </c>
      <c r="N244" s="38">
        <v>0</v>
      </c>
      <c r="O244" s="38">
        <f t="shared" si="33"/>
        <v>120000</v>
      </c>
      <c r="P244" s="38">
        <f t="shared" si="31"/>
        <v>27.272107452103359</v>
      </c>
      <c r="Q244" s="38">
        <v>643</v>
      </c>
      <c r="R244" s="40" t="s">
        <v>194</v>
      </c>
    </row>
    <row r="245" spans="1:18" ht="24.95" customHeight="1" x14ac:dyDescent="0.25">
      <c r="A245" s="47">
        <v>220</v>
      </c>
      <c r="B245" s="45" t="s">
        <v>374</v>
      </c>
      <c r="C245" s="37">
        <v>1971</v>
      </c>
      <c r="D245" s="37">
        <v>2018</v>
      </c>
      <c r="E245" s="20" t="s">
        <v>32</v>
      </c>
      <c r="F245" s="37">
        <v>9</v>
      </c>
      <c r="G245" s="37">
        <v>1</v>
      </c>
      <c r="H245" s="38">
        <v>2946.46</v>
      </c>
      <c r="I245" s="38">
        <v>2880.4</v>
      </c>
      <c r="J245" s="39">
        <v>95</v>
      </c>
      <c r="K245" s="38">
        <f>'прил 2'!C243</f>
        <v>1759202.92</v>
      </c>
      <c r="L245" s="38">
        <f t="shared" si="32"/>
        <v>0</v>
      </c>
      <c r="M245" s="38">
        <v>1385190.71</v>
      </c>
      <c r="N245" s="38">
        <v>0</v>
      </c>
      <c r="O245" s="38">
        <f t="shared" si="33"/>
        <v>374012.20999999996</v>
      </c>
      <c r="P245" s="38">
        <f t="shared" si="31"/>
        <v>610.74952089987494</v>
      </c>
      <c r="Q245" s="38">
        <v>1454</v>
      </c>
      <c r="R245" s="40" t="s">
        <v>194</v>
      </c>
    </row>
    <row r="246" spans="1:18" ht="24.95" customHeight="1" x14ac:dyDescent="0.25">
      <c r="A246" s="47">
        <v>221</v>
      </c>
      <c r="B246" s="45" t="s">
        <v>375</v>
      </c>
      <c r="C246" s="37">
        <v>1972</v>
      </c>
      <c r="D246" s="37">
        <v>2005</v>
      </c>
      <c r="E246" s="20" t="s">
        <v>32</v>
      </c>
      <c r="F246" s="37">
        <v>12</v>
      </c>
      <c r="G246" s="37">
        <v>1</v>
      </c>
      <c r="H246" s="38">
        <v>4616.2</v>
      </c>
      <c r="I246" s="38">
        <v>4017.3</v>
      </c>
      <c r="J246" s="39">
        <v>150</v>
      </c>
      <c r="K246" s="38">
        <f>'прил 2'!C244</f>
        <v>120000</v>
      </c>
      <c r="L246" s="38">
        <f t="shared" si="32"/>
        <v>0</v>
      </c>
      <c r="M246" s="38">
        <v>0</v>
      </c>
      <c r="N246" s="38">
        <v>0</v>
      </c>
      <c r="O246" s="38">
        <f t="shared" si="33"/>
        <v>120000</v>
      </c>
      <c r="P246" s="38">
        <f t="shared" si="31"/>
        <v>29.870808752146964</v>
      </c>
      <c r="Q246" s="38">
        <v>412</v>
      </c>
      <c r="R246" s="40" t="s">
        <v>194</v>
      </c>
    </row>
    <row r="247" spans="1:18" ht="24.95" customHeight="1" x14ac:dyDescent="0.25">
      <c r="A247" s="47">
        <v>222</v>
      </c>
      <c r="B247" s="45" t="s">
        <v>376</v>
      </c>
      <c r="C247" s="37">
        <v>1972</v>
      </c>
      <c r="D247" s="37"/>
      <c r="E247" s="20" t="s">
        <v>32</v>
      </c>
      <c r="F247" s="37">
        <v>5</v>
      </c>
      <c r="G247" s="37">
        <v>6</v>
      </c>
      <c r="H247" s="38">
        <v>5691.3</v>
      </c>
      <c r="I247" s="38">
        <v>4737.12</v>
      </c>
      <c r="J247" s="39">
        <v>281</v>
      </c>
      <c r="K247" s="38">
        <f>'прил 2'!C245</f>
        <v>787117.5</v>
      </c>
      <c r="L247" s="38">
        <f t="shared" si="32"/>
        <v>0</v>
      </c>
      <c r="M247" s="38">
        <v>0</v>
      </c>
      <c r="N247" s="38">
        <v>0</v>
      </c>
      <c r="O247" s="38">
        <f t="shared" si="33"/>
        <v>787117.5</v>
      </c>
      <c r="P247" s="38">
        <f t="shared" si="31"/>
        <v>166.1595019758841</v>
      </c>
      <c r="Q247" s="38">
        <v>643</v>
      </c>
      <c r="R247" s="40" t="s">
        <v>194</v>
      </c>
    </row>
    <row r="248" spans="1:18" ht="24.95" customHeight="1" x14ac:dyDescent="0.25">
      <c r="A248" s="47">
        <v>223</v>
      </c>
      <c r="B248" s="45" t="s">
        <v>177</v>
      </c>
      <c r="C248" s="37">
        <v>1972</v>
      </c>
      <c r="D248" s="37">
        <v>2004</v>
      </c>
      <c r="E248" s="20" t="s">
        <v>32</v>
      </c>
      <c r="F248" s="37">
        <v>5</v>
      </c>
      <c r="G248" s="37">
        <v>8</v>
      </c>
      <c r="H248" s="38">
        <v>7393.6</v>
      </c>
      <c r="I248" s="38">
        <v>5657.4</v>
      </c>
      <c r="J248" s="39">
        <v>389</v>
      </c>
      <c r="K248" s="38">
        <f>'прил 2'!C246</f>
        <v>809003</v>
      </c>
      <c r="L248" s="38">
        <f t="shared" si="32"/>
        <v>0</v>
      </c>
      <c r="M248" s="38">
        <v>0</v>
      </c>
      <c r="N248" s="38">
        <v>0</v>
      </c>
      <c r="O248" s="38">
        <f t="shared" si="33"/>
        <v>809003</v>
      </c>
      <c r="P248" s="38">
        <f t="shared" si="31"/>
        <v>142.99908084986038</v>
      </c>
      <c r="Q248" s="38">
        <v>643</v>
      </c>
      <c r="R248" s="40" t="s">
        <v>194</v>
      </c>
    </row>
    <row r="249" spans="1:18" ht="24.95" customHeight="1" x14ac:dyDescent="0.25">
      <c r="A249" s="47">
        <v>224</v>
      </c>
      <c r="B249" s="45" t="s">
        <v>377</v>
      </c>
      <c r="C249" s="37">
        <v>1972</v>
      </c>
      <c r="D249" s="37"/>
      <c r="E249" s="20" t="s">
        <v>29</v>
      </c>
      <c r="F249" s="37">
        <v>5</v>
      </c>
      <c r="G249" s="37">
        <v>4</v>
      </c>
      <c r="H249" s="38">
        <v>4998.3999999999996</v>
      </c>
      <c r="I249" s="38">
        <v>3308.31</v>
      </c>
      <c r="J249" s="39">
        <v>228</v>
      </c>
      <c r="K249" s="38">
        <f>'прил 2'!C247</f>
        <v>14949969.57</v>
      </c>
      <c r="L249" s="38">
        <f t="shared" si="32"/>
        <v>0</v>
      </c>
      <c r="M249" s="38">
        <v>0</v>
      </c>
      <c r="N249" s="38">
        <v>0</v>
      </c>
      <c r="O249" s="38">
        <f t="shared" si="33"/>
        <v>14949969.57</v>
      </c>
      <c r="P249" s="38">
        <f t="shared" si="31"/>
        <v>4518.9143611088439</v>
      </c>
      <c r="Q249" s="38">
        <v>8722.24</v>
      </c>
      <c r="R249" s="40" t="s">
        <v>194</v>
      </c>
    </row>
    <row r="250" spans="1:18" ht="24.95" customHeight="1" x14ac:dyDescent="0.25">
      <c r="A250" s="47">
        <v>225</v>
      </c>
      <c r="B250" s="45" t="s">
        <v>378</v>
      </c>
      <c r="C250" s="37">
        <v>1972</v>
      </c>
      <c r="D250" s="37"/>
      <c r="E250" s="20" t="s">
        <v>29</v>
      </c>
      <c r="F250" s="37">
        <v>5</v>
      </c>
      <c r="G250" s="37">
        <v>4</v>
      </c>
      <c r="H250" s="38">
        <v>2980.4</v>
      </c>
      <c r="I250" s="38">
        <v>2700.5</v>
      </c>
      <c r="J250" s="39">
        <v>134</v>
      </c>
      <c r="K250" s="38">
        <f>'прил 2'!C248</f>
        <v>2958339.18</v>
      </c>
      <c r="L250" s="38">
        <f t="shared" si="32"/>
        <v>0</v>
      </c>
      <c r="M250" s="38">
        <v>1573370.8</v>
      </c>
      <c r="N250" s="38">
        <v>0</v>
      </c>
      <c r="O250" s="38">
        <f t="shared" si="33"/>
        <v>1384968.3800000001</v>
      </c>
      <c r="P250" s="38">
        <f t="shared" si="31"/>
        <v>1095.4783114238105</v>
      </c>
      <c r="Q250" s="38">
        <v>2018</v>
      </c>
      <c r="R250" s="40" t="s">
        <v>194</v>
      </c>
    </row>
    <row r="251" spans="1:18" ht="24.95" customHeight="1" x14ac:dyDescent="0.25">
      <c r="A251" s="47">
        <v>226</v>
      </c>
      <c r="B251" s="45" t="s">
        <v>379</v>
      </c>
      <c r="C251" s="37">
        <v>1974</v>
      </c>
      <c r="D251" s="37"/>
      <c r="E251" s="20" t="s">
        <v>32</v>
      </c>
      <c r="F251" s="37">
        <v>5</v>
      </c>
      <c r="G251" s="37">
        <v>6</v>
      </c>
      <c r="H251" s="38">
        <v>5654.2</v>
      </c>
      <c r="I251" s="38">
        <v>4356</v>
      </c>
      <c r="J251" s="39">
        <v>315</v>
      </c>
      <c r="K251" s="38">
        <f>'прил 2'!C249</f>
        <v>26653023</v>
      </c>
      <c r="L251" s="38">
        <f t="shared" si="32"/>
        <v>0</v>
      </c>
      <c r="M251" s="38">
        <v>22361923.010000002</v>
      </c>
      <c r="N251" s="38">
        <v>0</v>
      </c>
      <c r="O251" s="38">
        <f t="shared" si="33"/>
        <v>4291099.9899999984</v>
      </c>
      <c r="P251" s="38">
        <f t="shared" si="31"/>
        <v>6118.6921487603304</v>
      </c>
      <c r="Q251" s="38">
        <v>18320.259999999998</v>
      </c>
      <c r="R251" s="40" t="s">
        <v>194</v>
      </c>
    </row>
    <row r="252" spans="1:18" ht="24.95" customHeight="1" x14ac:dyDescent="0.25">
      <c r="A252" s="47">
        <v>227</v>
      </c>
      <c r="B252" s="45" t="s">
        <v>380</v>
      </c>
      <c r="C252" s="37">
        <v>1974</v>
      </c>
      <c r="D252" s="37"/>
      <c r="E252" s="20" t="s">
        <v>29</v>
      </c>
      <c r="F252" s="37">
        <v>5</v>
      </c>
      <c r="G252" s="37">
        <v>3</v>
      </c>
      <c r="H252" s="38">
        <v>3557.88</v>
      </c>
      <c r="I252" s="38">
        <v>2909.51</v>
      </c>
      <c r="J252" s="39">
        <v>276</v>
      </c>
      <c r="K252" s="38">
        <f>'прил 2'!C250</f>
        <v>1658520.52</v>
      </c>
      <c r="L252" s="38">
        <f t="shared" si="32"/>
        <v>0</v>
      </c>
      <c r="M252" s="38">
        <v>1319858.27</v>
      </c>
      <c r="N252" s="38">
        <v>0</v>
      </c>
      <c r="O252" s="38">
        <f t="shared" si="33"/>
        <v>338662.25</v>
      </c>
      <c r="P252" s="38">
        <f t="shared" si="31"/>
        <v>570.03430818247739</v>
      </c>
      <c r="Q252" s="38">
        <v>2018</v>
      </c>
      <c r="R252" s="40" t="s">
        <v>194</v>
      </c>
    </row>
    <row r="253" spans="1:18" ht="24.95" customHeight="1" x14ac:dyDescent="0.25">
      <c r="A253" s="47">
        <v>228</v>
      </c>
      <c r="B253" s="45" t="s">
        <v>381</v>
      </c>
      <c r="C253" s="37">
        <v>1975</v>
      </c>
      <c r="D253" s="37">
        <v>2006</v>
      </c>
      <c r="E253" s="20" t="s">
        <v>32</v>
      </c>
      <c r="F253" s="37">
        <v>12</v>
      </c>
      <c r="G253" s="37">
        <v>1</v>
      </c>
      <c r="H253" s="38">
        <v>4515.7</v>
      </c>
      <c r="I253" s="38">
        <v>3928.4</v>
      </c>
      <c r="J253" s="39">
        <v>169</v>
      </c>
      <c r="K253" s="38">
        <f>'прил 2'!C251</f>
        <v>36039906.399999999</v>
      </c>
      <c r="L253" s="38">
        <f t="shared" si="32"/>
        <v>0</v>
      </c>
      <c r="M253" s="38">
        <v>15491896.029999999</v>
      </c>
      <c r="N253" s="38">
        <v>0</v>
      </c>
      <c r="O253" s="38">
        <f t="shared" si="33"/>
        <v>20548010.369999997</v>
      </c>
      <c r="P253" s="38">
        <f t="shared" si="31"/>
        <v>9174.194684858976</v>
      </c>
      <c r="Q253" s="38">
        <v>159725.81</v>
      </c>
      <c r="R253" s="40" t="s">
        <v>194</v>
      </c>
    </row>
    <row r="254" spans="1:18" ht="24.95" customHeight="1" x14ac:dyDescent="0.25">
      <c r="A254" s="47">
        <v>229</v>
      </c>
      <c r="B254" s="45" t="s">
        <v>382</v>
      </c>
      <c r="C254" s="37">
        <v>1975</v>
      </c>
      <c r="D254" s="37">
        <v>2006</v>
      </c>
      <c r="E254" s="20" t="s">
        <v>32</v>
      </c>
      <c r="F254" s="37">
        <v>12</v>
      </c>
      <c r="G254" s="37">
        <v>1</v>
      </c>
      <c r="H254" s="38">
        <v>4561.26</v>
      </c>
      <c r="I254" s="38">
        <v>3861.8</v>
      </c>
      <c r="J254" s="39">
        <v>166</v>
      </c>
      <c r="K254" s="38">
        <f>'прил 2'!C252</f>
        <v>120000</v>
      </c>
      <c r="L254" s="38">
        <f t="shared" si="32"/>
        <v>0</v>
      </c>
      <c r="M254" s="38">
        <v>0</v>
      </c>
      <c r="N254" s="38">
        <v>0</v>
      </c>
      <c r="O254" s="38">
        <f t="shared" si="33"/>
        <v>120000</v>
      </c>
      <c r="P254" s="38">
        <f t="shared" si="31"/>
        <v>31.073592625200682</v>
      </c>
      <c r="Q254" s="38">
        <v>412</v>
      </c>
      <c r="R254" s="40" t="s">
        <v>194</v>
      </c>
    </row>
    <row r="255" spans="1:18" ht="24.95" customHeight="1" x14ac:dyDescent="0.25">
      <c r="A255" s="47">
        <v>230</v>
      </c>
      <c r="B255" s="45" t="s">
        <v>383</v>
      </c>
      <c r="C255" s="37">
        <v>1976</v>
      </c>
      <c r="D255" s="37"/>
      <c r="E255" s="20" t="s">
        <v>29</v>
      </c>
      <c r="F255" s="37">
        <v>5</v>
      </c>
      <c r="G255" s="37">
        <v>6</v>
      </c>
      <c r="H255" s="38">
        <v>4444</v>
      </c>
      <c r="I255" s="38">
        <v>4421.24</v>
      </c>
      <c r="J255" s="39">
        <v>337</v>
      </c>
      <c r="K255" s="38">
        <f>'прил 2'!C253</f>
        <v>120000</v>
      </c>
      <c r="L255" s="38">
        <f t="shared" si="32"/>
        <v>0</v>
      </c>
      <c r="M255" s="38">
        <v>0</v>
      </c>
      <c r="N255" s="38">
        <v>0</v>
      </c>
      <c r="O255" s="38">
        <f t="shared" si="33"/>
        <v>120000</v>
      </c>
      <c r="P255" s="38">
        <f t="shared" si="31"/>
        <v>27.141706851471533</v>
      </c>
      <c r="Q255" s="38">
        <v>643</v>
      </c>
      <c r="R255" s="40" t="s">
        <v>194</v>
      </c>
    </row>
    <row r="256" spans="1:18" ht="24.95" customHeight="1" x14ac:dyDescent="0.25">
      <c r="A256" s="47">
        <v>231</v>
      </c>
      <c r="B256" s="45" t="s">
        <v>384</v>
      </c>
      <c r="C256" s="37">
        <v>1976</v>
      </c>
      <c r="D256" s="37">
        <v>2004</v>
      </c>
      <c r="E256" s="20" t="s">
        <v>29</v>
      </c>
      <c r="F256" s="37">
        <v>5</v>
      </c>
      <c r="G256" s="37">
        <v>6</v>
      </c>
      <c r="H256" s="38">
        <v>4787.8</v>
      </c>
      <c r="I256" s="38">
        <v>4231.01</v>
      </c>
      <c r="J256" s="39">
        <v>260</v>
      </c>
      <c r="K256" s="38">
        <f>'прил 2'!C254</f>
        <v>4820878.17</v>
      </c>
      <c r="L256" s="38">
        <f t="shared" si="32"/>
        <v>0</v>
      </c>
      <c r="M256" s="38">
        <v>2465079.64</v>
      </c>
      <c r="N256" s="38">
        <v>0</v>
      </c>
      <c r="O256" s="38">
        <f t="shared" si="33"/>
        <v>2355798.5299999998</v>
      </c>
      <c r="P256" s="38">
        <f t="shared" si="31"/>
        <v>1139.4154516297526</v>
      </c>
      <c r="Q256" s="38">
        <v>2018</v>
      </c>
      <c r="R256" s="40" t="s">
        <v>194</v>
      </c>
    </row>
    <row r="257" spans="1:18" ht="24.95" customHeight="1" x14ac:dyDescent="0.25">
      <c r="A257" s="47">
        <v>232</v>
      </c>
      <c r="B257" s="45" t="s">
        <v>385</v>
      </c>
      <c r="C257" s="37">
        <v>1976</v>
      </c>
      <c r="D257" s="37"/>
      <c r="E257" s="20" t="s">
        <v>29</v>
      </c>
      <c r="F257" s="37">
        <v>5</v>
      </c>
      <c r="G257" s="37">
        <v>6</v>
      </c>
      <c r="H257" s="38">
        <v>5335.44</v>
      </c>
      <c r="I257" s="38">
        <v>4865.3</v>
      </c>
      <c r="J257" s="39">
        <v>309</v>
      </c>
      <c r="K257" s="38">
        <f>'прил 2'!C255</f>
        <v>28776636</v>
      </c>
      <c r="L257" s="38">
        <f t="shared" si="32"/>
        <v>0</v>
      </c>
      <c r="M257" s="38">
        <v>24159541.780000001</v>
      </c>
      <c r="N257" s="38">
        <v>0</v>
      </c>
      <c r="O257" s="38">
        <f t="shared" si="33"/>
        <v>4617094.2199999988</v>
      </c>
      <c r="P257" s="38">
        <f t="shared" si="31"/>
        <v>5914.6683657739504</v>
      </c>
      <c r="Q257" s="38">
        <v>17975.259999999998</v>
      </c>
      <c r="R257" s="40" t="s">
        <v>194</v>
      </c>
    </row>
    <row r="258" spans="1:18" ht="24.95" customHeight="1" x14ac:dyDescent="0.25">
      <c r="A258" s="47">
        <v>233</v>
      </c>
      <c r="B258" s="45" t="s">
        <v>386</v>
      </c>
      <c r="C258" s="37">
        <v>1977</v>
      </c>
      <c r="D258" s="37"/>
      <c r="E258" s="20" t="s">
        <v>29</v>
      </c>
      <c r="F258" s="37">
        <v>5</v>
      </c>
      <c r="G258" s="37">
        <v>4</v>
      </c>
      <c r="H258" s="38">
        <v>5256.19</v>
      </c>
      <c r="I258" s="38">
        <v>3876</v>
      </c>
      <c r="J258" s="39">
        <v>191</v>
      </c>
      <c r="K258" s="38">
        <f>'прил 2'!C256</f>
        <v>120000</v>
      </c>
      <c r="L258" s="38">
        <f t="shared" si="32"/>
        <v>0</v>
      </c>
      <c r="M258" s="38">
        <v>0</v>
      </c>
      <c r="N258" s="38">
        <v>0</v>
      </c>
      <c r="O258" s="38">
        <f t="shared" si="33"/>
        <v>120000</v>
      </c>
      <c r="P258" s="38">
        <f t="shared" si="31"/>
        <v>30.959752321981423</v>
      </c>
      <c r="Q258" s="38">
        <v>643</v>
      </c>
      <c r="R258" s="40" t="s">
        <v>194</v>
      </c>
    </row>
    <row r="259" spans="1:18" ht="24.95" customHeight="1" x14ac:dyDescent="0.25">
      <c r="A259" s="47">
        <v>234</v>
      </c>
      <c r="B259" s="45" t="s">
        <v>387</v>
      </c>
      <c r="C259" s="37">
        <v>1977</v>
      </c>
      <c r="D259" s="37"/>
      <c r="E259" s="20" t="s">
        <v>29</v>
      </c>
      <c r="F259" s="37">
        <v>5</v>
      </c>
      <c r="G259" s="37">
        <v>4</v>
      </c>
      <c r="H259" s="38">
        <v>2998.6</v>
      </c>
      <c r="I259" s="38">
        <v>2714.9</v>
      </c>
      <c r="J259" s="39">
        <v>155</v>
      </c>
      <c r="K259" s="38">
        <f>'прил 2'!C257</f>
        <v>2443692.2599999998</v>
      </c>
      <c r="L259" s="38">
        <f t="shared" si="32"/>
        <v>0</v>
      </c>
      <c r="M259" s="38">
        <v>1581760.56</v>
      </c>
      <c r="N259" s="38">
        <v>0</v>
      </c>
      <c r="O259" s="38">
        <f t="shared" si="33"/>
        <v>861931.69999999972</v>
      </c>
      <c r="P259" s="38">
        <f t="shared" si="31"/>
        <v>900.10396699694263</v>
      </c>
      <c r="Q259" s="38">
        <v>2018</v>
      </c>
      <c r="R259" s="40" t="s">
        <v>194</v>
      </c>
    </row>
    <row r="260" spans="1:18" ht="24.95" customHeight="1" x14ac:dyDescent="0.25">
      <c r="A260" s="47">
        <v>235</v>
      </c>
      <c r="B260" s="45" t="s">
        <v>388</v>
      </c>
      <c r="C260" s="37">
        <v>1978</v>
      </c>
      <c r="D260" s="37">
        <v>2016</v>
      </c>
      <c r="E260" s="20" t="s">
        <v>32</v>
      </c>
      <c r="F260" s="37">
        <v>9</v>
      </c>
      <c r="G260" s="37">
        <v>6</v>
      </c>
      <c r="H260" s="38">
        <v>17489.5</v>
      </c>
      <c r="I260" s="38">
        <v>12084.17</v>
      </c>
      <c r="J260" s="39">
        <v>840</v>
      </c>
      <c r="K260" s="38">
        <f>'прил 2'!C258</f>
        <v>120000</v>
      </c>
      <c r="L260" s="38">
        <f t="shared" si="32"/>
        <v>0</v>
      </c>
      <c r="M260" s="38">
        <v>0</v>
      </c>
      <c r="N260" s="38">
        <v>0</v>
      </c>
      <c r="O260" s="38">
        <f t="shared" si="33"/>
        <v>120000</v>
      </c>
      <c r="P260" s="38">
        <f t="shared" si="31"/>
        <v>9.9303468918427988</v>
      </c>
      <c r="Q260" s="38">
        <v>412</v>
      </c>
      <c r="R260" s="40" t="s">
        <v>194</v>
      </c>
    </row>
    <row r="261" spans="1:18" ht="24.95" customHeight="1" x14ac:dyDescent="0.25">
      <c r="A261" s="47">
        <v>236</v>
      </c>
      <c r="B261" s="45" t="s">
        <v>389</v>
      </c>
      <c r="C261" s="37">
        <v>1978</v>
      </c>
      <c r="D261" s="37"/>
      <c r="E261" s="20" t="s">
        <v>29</v>
      </c>
      <c r="F261" s="37">
        <v>5</v>
      </c>
      <c r="G261" s="37">
        <v>6</v>
      </c>
      <c r="H261" s="38">
        <v>4767.22</v>
      </c>
      <c r="I261" s="38">
        <v>4351.0200000000004</v>
      </c>
      <c r="J261" s="39">
        <v>256</v>
      </c>
      <c r="K261" s="38">
        <f>'прил 2'!C259</f>
        <v>3581078.91</v>
      </c>
      <c r="L261" s="38">
        <f t="shared" si="32"/>
        <v>0</v>
      </c>
      <c r="M261" s="38">
        <v>2535000.11</v>
      </c>
      <c r="N261" s="38">
        <v>0</v>
      </c>
      <c r="O261" s="38">
        <f t="shared" si="33"/>
        <v>1046078.8000000003</v>
      </c>
      <c r="P261" s="38">
        <f t="shared" si="31"/>
        <v>823.0435415144035</v>
      </c>
      <c r="Q261" s="38">
        <v>2018</v>
      </c>
      <c r="R261" s="40" t="s">
        <v>194</v>
      </c>
    </row>
    <row r="262" spans="1:18" ht="24.95" customHeight="1" x14ac:dyDescent="0.25">
      <c r="A262" s="47">
        <v>237</v>
      </c>
      <c r="B262" s="45" t="s">
        <v>390</v>
      </c>
      <c r="C262" s="37">
        <v>1978</v>
      </c>
      <c r="D262" s="37">
        <v>2017</v>
      </c>
      <c r="E262" s="20" t="s">
        <v>32</v>
      </c>
      <c r="F262" s="37">
        <v>9</v>
      </c>
      <c r="G262" s="37">
        <v>4</v>
      </c>
      <c r="H262" s="38">
        <v>11586.54</v>
      </c>
      <c r="I262" s="38">
        <v>8088.8</v>
      </c>
      <c r="J262" s="39">
        <v>459</v>
      </c>
      <c r="K262" s="38">
        <f>'прил 2'!C260</f>
        <v>106420127.92</v>
      </c>
      <c r="L262" s="38">
        <f t="shared" si="32"/>
        <v>0</v>
      </c>
      <c r="M262" s="38">
        <v>31280981.73</v>
      </c>
      <c r="N262" s="38">
        <v>0</v>
      </c>
      <c r="O262" s="38">
        <f t="shared" si="33"/>
        <v>75139146.189999998</v>
      </c>
      <c r="P262" s="38">
        <f t="shared" si="31"/>
        <v>13156.479072297498</v>
      </c>
      <c r="Q262" s="38">
        <v>159725.81</v>
      </c>
      <c r="R262" s="40" t="s">
        <v>194</v>
      </c>
    </row>
    <row r="263" spans="1:18" ht="24.95" customHeight="1" x14ac:dyDescent="0.25">
      <c r="A263" s="47">
        <v>238</v>
      </c>
      <c r="B263" s="45" t="s">
        <v>391</v>
      </c>
      <c r="C263" s="37">
        <v>1982</v>
      </c>
      <c r="D263" s="37">
        <v>2006</v>
      </c>
      <c r="E263" s="20" t="s">
        <v>32</v>
      </c>
      <c r="F263" s="37">
        <v>5</v>
      </c>
      <c r="G263" s="37">
        <v>7</v>
      </c>
      <c r="H263" s="38">
        <v>11398.9</v>
      </c>
      <c r="I263" s="38">
        <v>7384.31</v>
      </c>
      <c r="J263" s="39">
        <v>471</v>
      </c>
      <c r="K263" s="38">
        <f>'прил 2'!C261</f>
        <v>103431827.06</v>
      </c>
      <c r="L263" s="38">
        <f t="shared" si="32"/>
        <v>0</v>
      </c>
      <c r="M263" s="38">
        <v>37000067.32</v>
      </c>
      <c r="N263" s="38">
        <v>0</v>
      </c>
      <c r="O263" s="38">
        <f t="shared" si="33"/>
        <v>66431759.740000002</v>
      </c>
      <c r="P263" s="38">
        <f t="shared" si="31"/>
        <v>14006.972494383361</v>
      </c>
      <c r="Q263" s="38">
        <v>31020.26</v>
      </c>
      <c r="R263" s="40" t="s">
        <v>194</v>
      </c>
    </row>
    <row r="264" spans="1:18" ht="24.95" customHeight="1" x14ac:dyDescent="0.25">
      <c r="A264" s="47">
        <v>239</v>
      </c>
      <c r="B264" s="45" t="s">
        <v>392</v>
      </c>
      <c r="C264" s="37">
        <v>1987</v>
      </c>
      <c r="D264" s="37"/>
      <c r="E264" s="20" t="s">
        <v>29</v>
      </c>
      <c r="F264" s="37">
        <v>5</v>
      </c>
      <c r="G264" s="37">
        <v>4</v>
      </c>
      <c r="H264" s="38">
        <v>3202.5</v>
      </c>
      <c r="I264" s="38">
        <v>2893.8</v>
      </c>
      <c r="J264" s="39">
        <v>160</v>
      </c>
      <c r="K264" s="38">
        <f>'прил 2'!C262</f>
        <v>2667123.7400000002</v>
      </c>
      <c r="L264" s="38">
        <f t="shared" si="32"/>
        <v>0</v>
      </c>
      <c r="M264" s="38">
        <v>0</v>
      </c>
      <c r="N264" s="38">
        <v>0</v>
      </c>
      <c r="O264" s="38">
        <f t="shared" si="33"/>
        <v>2667123.7400000002</v>
      </c>
      <c r="P264" s="38">
        <f t="shared" si="31"/>
        <v>921.66830465132352</v>
      </c>
      <c r="Q264" s="38">
        <v>2018</v>
      </c>
      <c r="R264" s="40" t="s">
        <v>194</v>
      </c>
    </row>
    <row r="265" spans="1:18" ht="24.95" customHeight="1" x14ac:dyDescent="0.25">
      <c r="A265" s="47">
        <v>240</v>
      </c>
      <c r="B265" s="45" t="s">
        <v>393</v>
      </c>
      <c r="C265" s="37">
        <v>1987</v>
      </c>
      <c r="D265" s="37"/>
      <c r="E265" s="20" t="s">
        <v>29</v>
      </c>
      <c r="F265" s="37">
        <v>9</v>
      </c>
      <c r="G265" s="37">
        <v>4</v>
      </c>
      <c r="H265" s="38">
        <v>10489.9</v>
      </c>
      <c r="I265" s="38">
        <v>7822.32</v>
      </c>
      <c r="J265" s="39">
        <v>638</v>
      </c>
      <c r="K265" s="38">
        <f>'прил 2'!C263</f>
        <v>117300519.47</v>
      </c>
      <c r="L265" s="38">
        <f t="shared" si="32"/>
        <v>0</v>
      </c>
      <c r="M265" s="38">
        <v>30550451.129999999</v>
      </c>
      <c r="N265" s="38">
        <v>0</v>
      </c>
      <c r="O265" s="38">
        <f t="shared" si="33"/>
        <v>86750068.340000004</v>
      </c>
      <c r="P265" s="38">
        <f t="shared" si="31"/>
        <v>14995.617600660675</v>
      </c>
      <c r="Q265" s="38">
        <v>159725.81</v>
      </c>
      <c r="R265" s="40" t="s">
        <v>194</v>
      </c>
    </row>
    <row r="266" spans="1:18" ht="24.95" customHeight="1" x14ac:dyDescent="0.25">
      <c r="A266" s="47">
        <v>241</v>
      </c>
      <c r="B266" s="45" t="s">
        <v>64</v>
      </c>
      <c r="C266" s="37">
        <v>1988</v>
      </c>
      <c r="D266" s="37"/>
      <c r="E266" s="20" t="s">
        <v>32</v>
      </c>
      <c r="F266" s="37">
        <v>6</v>
      </c>
      <c r="G266" s="37">
        <v>1</v>
      </c>
      <c r="H266" s="38">
        <v>3347.5</v>
      </c>
      <c r="I266" s="38">
        <v>2750.6</v>
      </c>
      <c r="J266" s="39">
        <v>215</v>
      </c>
      <c r="K266" s="38">
        <f>'прил 2'!C264</f>
        <v>12808650.199999999</v>
      </c>
      <c r="L266" s="38">
        <f t="shared" si="32"/>
        <v>0</v>
      </c>
      <c r="M266" s="38">
        <v>10637111.6</v>
      </c>
      <c r="N266" s="38">
        <v>0</v>
      </c>
      <c r="O266" s="38">
        <f t="shared" si="33"/>
        <v>2171538.5999999996</v>
      </c>
      <c r="P266" s="38">
        <f t="shared" si="31"/>
        <v>4656.6749800043626</v>
      </c>
      <c r="Q266" s="38">
        <v>150425.81</v>
      </c>
      <c r="R266" s="40" t="s">
        <v>194</v>
      </c>
    </row>
    <row r="267" spans="1:18" ht="24.95" customHeight="1" x14ac:dyDescent="0.25">
      <c r="A267" s="47">
        <v>242</v>
      </c>
      <c r="B267" s="45" t="s">
        <v>394</v>
      </c>
      <c r="C267" s="37">
        <v>1989</v>
      </c>
      <c r="D267" s="37"/>
      <c r="E267" s="20" t="s">
        <v>32</v>
      </c>
      <c r="F267" s="37">
        <v>10</v>
      </c>
      <c r="G267" s="37">
        <v>6</v>
      </c>
      <c r="H267" s="38">
        <v>18803.900000000001</v>
      </c>
      <c r="I267" s="38">
        <v>13387.5</v>
      </c>
      <c r="J267" s="39">
        <v>1131</v>
      </c>
      <c r="K267" s="38">
        <f>'прил 2'!C265</f>
        <v>120000</v>
      </c>
      <c r="L267" s="38">
        <f t="shared" si="32"/>
        <v>0</v>
      </c>
      <c r="M267" s="38">
        <v>0</v>
      </c>
      <c r="N267" s="38">
        <v>0</v>
      </c>
      <c r="O267" s="38">
        <f t="shared" si="33"/>
        <v>120000</v>
      </c>
      <c r="P267" s="38">
        <f t="shared" si="31"/>
        <v>8.9635854341736696</v>
      </c>
      <c r="Q267" s="38">
        <v>412</v>
      </c>
      <c r="R267" s="40" t="s">
        <v>194</v>
      </c>
    </row>
    <row r="268" spans="1:18" ht="24.95" customHeight="1" x14ac:dyDescent="0.25">
      <c r="A268" s="47">
        <v>243</v>
      </c>
      <c r="B268" s="45" t="s">
        <v>65</v>
      </c>
      <c r="C268" s="37">
        <v>1989</v>
      </c>
      <c r="D268" s="37"/>
      <c r="E268" s="20" t="s">
        <v>32</v>
      </c>
      <c r="F268" s="37">
        <v>6</v>
      </c>
      <c r="G268" s="37">
        <v>1</v>
      </c>
      <c r="H268" s="38">
        <v>3384.3</v>
      </c>
      <c r="I268" s="38">
        <v>2817.8</v>
      </c>
      <c r="J268" s="39">
        <v>195</v>
      </c>
      <c r="K268" s="38">
        <f>'прил 2'!C266</f>
        <v>13118646.600000001</v>
      </c>
      <c r="L268" s="38">
        <f t="shared" si="32"/>
        <v>0</v>
      </c>
      <c r="M268" s="38">
        <v>11296987.23</v>
      </c>
      <c r="N268" s="38">
        <v>0</v>
      </c>
      <c r="O268" s="38">
        <f t="shared" si="33"/>
        <v>1821659.370000001</v>
      </c>
      <c r="P268" s="38">
        <f t="shared" ref="P268:P331" si="34">K268/I268</f>
        <v>4655.6343956277951</v>
      </c>
      <c r="Q268" s="38">
        <v>150425.81</v>
      </c>
      <c r="R268" s="40" t="s">
        <v>194</v>
      </c>
    </row>
    <row r="269" spans="1:18" ht="24.95" customHeight="1" x14ac:dyDescent="0.25">
      <c r="A269" s="47">
        <v>244</v>
      </c>
      <c r="B269" s="45" t="s">
        <v>395</v>
      </c>
      <c r="C269" s="37">
        <v>1964</v>
      </c>
      <c r="D269" s="37">
        <v>2009</v>
      </c>
      <c r="E269" s="20" t="s">
        <v>29</v>
      </c>
      <c r="F269" s="37">
        <v>4</v>
      </c>
      <c r="G269" s="37">
        <v>2</v>
      </c>
      <c r="H269" s="38">
        <v>1370.3</v>
      </c>
      <c r="I269" s="38">
        <v>1272.71</v>
      </c>
      <c r="J269" s="39">
        <v>70</v>
      </c>
      <c r="K269" s="38">
        <f>'прил 2'!C267</f>
        <v>1600226.63</v>
      </c>
      <c r="L269" s="38">
        <f t="shared" si="32"/>
        <v>0</v>
      </c>
      <c r="M269" s="38">
        <v>741508.89</v>
      </c>
      <c r="N269" s="38">
        <v>0</v>
      </c>
      <c r="O269" s="38">
        <f t="shared" si="33"/>
        <v>858717.73999999987</v>
      </c>
      <c r="P269" s="38">
        <f t="shared" si="34"/>
        <v>1257.3379874441152</v>
      </c>
      <c r="Q269" s="38">
        <v>2018</v>
      </c>
      <c r="R269" s="40" t="s">
        <v>194</v>
      </c>
    </row>
    <row r="270" spans="1:18" ht="24.95" customHeight="1" x14ac:dyDescent="0.25">
      <c r="A270" s="47">
        <v>245</v>
      </c>
      <c r="B270" s="45" t="s">
        <v>396</v>
      </c>
      <c r="C270" s="37">
        <v>1995</v>
      </c>
      <c r="D270" s="37"/>
      <c r="E270" s="20" t="s">
        <v>29</v>
      </c>
      <c r="F270" s="37">
        <v>5</v>
      </c>
      <c r="G270" s="37">
        <v>5</v>
      </c>
      <c r="H270" s="38">
        <v>5947.2</v>
      </c>
      <c r="I270" s="38">
        <v>5231.3</v>
      </c>
      <c r="J270" s="39">
        <v>255</v>
      </c>
      <c r="K270" s="38">
        <f>'прил 2'!C268</f>
        <v>176378</v>
      </c>
      <c r="L270" s="38">
        <f t="shared" si="32"/>
        <v>0</v>
      </c>
      <c r="M270" s="38">
        <v>0</v>
      </c>
      <c r="N270" s="38">
        <v>0</v>
      </c>
      <c r="O270" s="38">
        <f t="shared" si="33"/>
        <v>176378</v>
      </c>
      <c r="P270" s="38">
        <f t="shared" si="34"/>
        <v>33.715902356966716</v>
      </c>
      <c r="Q270" s="38">
        <v>643</v>
      </c>
      <c r="R270" s="40" t="s">
        <v>194</v>
      </c>
    </row>
    <row r="271" spans="1:18" ht="24.95" customHeight="1" x14ac:dyDescent="0.25">
      <c r="A271" s="47">
        <v>246</v>
      </c>
      <c r="B271" s="45" t="s">
        <v>397</v>
      </c>
      <c r="C271" s="37">
        <v>1970</v>
      </c>
      <c r="D271" s="37"/>
      <c r="E271" s="20" t="s">
        <v>29</v>
      </c>
      <c r="F271" s="37">
        <v>4</v>
      </c>
      <c r="G271" s="37">
        <v>4</v>
      </c>
      <c r="H271" s="38">
        <v>3178.5</v>
      </c>
      <c r="I271" s="38">
        <v>2837.3</v>
      </c>
      <c r="J271" s="39">
        <v>96</v>
      </c>
      <c r="K271" s="38">
        <f>'прил 2'!C269</f>
        <v>17562403.100000001</v>
      </c>
      <c r="L271" s="38">
        <f t="shared" si="32"/>
        <v>0</v>
      </c>
      <c r="M271" s="38">
        <v>13914183.689999999</v>
      </c>
      <c r="N271" s="38">
        <v>0</v>
      </c>
      <c r="O271" s="38">
        <f t="shared" si="33"/>
        <v>3648219.410000002</v>
      </c>
      <c r="P271" s="38">
        <f t="shared" si="34"/>
        <v>6189.8294505339582</v>
      </c>
      <c r="Q271" s="38">
        <v>18320.259999999998</v>
      </c>
      <c r="R271" s="40" t="s">
        <v>194</v>
      </c>
    </row>
    <row r="272" spans="1:18" ht="24.95" customHeight="1" x14ac:dyDescent="0.25">
      <c r="A272" s="47">
        <v>247</v>
      </c>
      <c r="B272" s="45" t="s">
        <v>398</v>
      </c>
      <c r="C272" s="37">
        <v>1986</v>
      </c>
      <c r="D272" s="37">
        <v>2013</v>
      </c>
      <c r="E272" s="20" t="s">
        <v>29</v>
      </c>
      <c r="F272" s="37">
        <v>5</v>
      </c>
      <c r="G272" s="37">
        <v>1</v>
      </c>
      <c r="H272" s="38">
        <v>2404.8000000000002</v>
      </c>
      <c r="I272" s="38">
        <v>2272.81</v>
      </c>
      <c r="J272" s="39">
        <v>268</v>
      </c>
      <c r="K272" s="38">
        <f>'прил 2'!C270</f>
        <v>57157555.310000002</v>
      </c>
      <c r="L272" s="38">
        <f t="shared" si="32"/>
        <v>0</v>
      </c>
      <c r="M272" s="38">
        <v>13852927.33</v>
      </c>
      <c r="N272" s="38">
        <v>0</v>
      </c>
      <c r="O272" s="38">
        <f t="shared" si="33"/>
        <v>43304627.980000004</v>
      </c>
      <c r="P272" s="38">
        <f t="shared" si="34"/>
        <v>25148.408934314793</v>
      </c>
      <c r="Q272" s="38">
        <v>31020.26</v>
      </c>
      <c r="R272" s="40" t="s">
        <v>194</v>
      </c>
    </row>
    <row r="273" spans="1:18" ht="24.95" customHeight="1" x14ac:dyDescent="0.25">
      <c r="A273" s="47">
        <v>248</v>
      </c>
      <c r="B273" s="45" t="s">
        <v>399</v>
      </c>
      <c r="C273" s="37">
        <v>1978</v>
      </c>
      <c r="D273" s="37">
        <v>2011</v>
      </c>
      <c r="E273" s="20" t="s">
        <v>32</v>
      </c>
      <c r="F273" s="37">
        <v>9</v>
      </c>
      <c r="G273" s="37">
        <v>5</v>
      </c>
      <c r="H273" s="38">
        <v>11882.1</v>
      </c>
      <c r="I273" s="38">
        <v>10113.700000000001</v>
      </c>
      <c r="J273" s="39">
        <v>474</v>
      </c>
      <c r="K273" s="38">
        <f>'прил 2'!C271</f>
        <v>159145813.06</v>
      </c>
      <c r="L273" s="38">
        <f t="shared" si="32"/>
        <v>0</v>
      </c>
      <c r="M273" s="38">
        <v>39111668.609999999</v>
      </c>
      <c r="N273" s="38">
        <v>0</v>
      </c>
      <c r="O273" s="38">
        <f t="shared" si="33"/>
        <v>120034144.45</v>
      </c>
      <c r="P273" s="38">
        <f t="shared" si="34"/>
        <v>15735.666774770854</v>
      </c>
      <c r="Q273" s="38">
        <v>159725.81</v>
      </c>
      <c r="R273" s="40" t="s">
        <v>194</v>
      </c>
    </row>
    <row r="274" spans="1:18" ht="24.95" customHeight="1" x14ac:dyDescent="0.25">
      <c r="A274" s="47">
        <v>249</v>
      </c>
      <c r="B274" s="45" t="s">
        <v>400</v>
      </c>
      <c r="C274" s="37">
        <v>1979</v>
      </c>
      <c r="D274" s="37"/>
      <c r="E274" s="20" t="s">
        <v>29</v>
      </c>
      <c r="F274" s="37">
        <v>5</v>
      </c>
      <c r="G274" s="37">
        <v>4</v>
      </c>
      <c r="H274" s="38">
        <v>3933.6</v>
      </c>
      <c r="I274" s="38">
        <v>3576</v>
      </c>
      <c r="J274" s="39">
        <v>168</v>
      </c>
      <c r="K274" s="38">
        <f>'прил 2'!C272</f>
        <v>100317017.18000001</v>
      </c>
      <c r="L274" s="38">
        <f t="shared" si="32"/>
        <v>0</v>
      </c>
      <c r="M274" s="38">
        <v>16767565.880000001</v>
      </c>
      <c r="N274" s="38">
        <v>0</v>
      </c>
      <c r="O274" s="38">
        <f t="shared" si="33"/>
        <v>83549451.300000012</v>
      </c>
      <c r="P274" s="38">
        <f t="shared" si="34"/>
        <v>28052.857153243851</v>
      </c>
      <c r="Q274" s="38">
        <v>31020.26</v>
      </c>
      <c r="R274" s="40" t="s">
        <v>194</v>
      </c>
    </row>
    <row r="275" spans="1:18" ht="24.95" customHeight="1" x14ac:dyDescent="0.25">
      <c r="A275" s="47">
        <v>250</v>
      </c>
      <c r="B275" s="45" t="s">
        <v>73</v>
      </c>
      <c r="C275" s="37">
        <v>1978</v>
      </c>
      <c r="D275" s="37">
        <v>2019</v>
      </c>
      <c r="E275" s="20" t="s">
        <v>32</v>
      </c>
      <c r="F275" s="37">
        <v>9</v>
      </c>
      <c r="G275" s="37">
        <v>2</v>
      </c>
      <c r="H275" s="38">
        <v>6223.8</v>
      </c>
      <c r="I275" s="38">
        <v>4021.9</v>
      </c>
      <c r="J275" s="39">
        <v>233</v>
      </c>
      <c r="K275" s="38">
        <f>'прил 2'!C273</f>
        <v>3826850.08</v>
      </c>
      <c r="L275" s="38">
        <f t="shared" si="32"/>
        <v>0</v>
      </c>
      <c r="M275" s="38">
        <v>0</v>
      </c>
      <c r="N275" s="38">
        <v>0</v>
      </c>
      <c r="O275" s="38">
        <f t="shared" si="33"/>
        <v>3826850.08</v>
      </c>
      <c r="P275" s="38">
        <f t="shared" si="34"/>
        <v>951.50304085133894</v>
      </c>
      <c r="Q275" s="38">
        <v>143606.81</v>
      </c>
      <c r="R275" s="40" t="s">
        <v>194</v>
      </c>
    </row>
    <row r="276" spans="1:18" ht="24.95" customHeight="1" x14ac:dyDescent="0.25">
      <c r="A276" s="47">
        <v>251</v>
      </c>
      <c r="B276" s="45" t="s">
        <v>401</v>
      </c>
      <c r="C276" s="37">
        <v>1977</v>
      </c>
      <c r="D276" s="37">
        <v>2005</v>
      </c>
      <c r="E276" s="20" t="s">
        <v>29</v>
      </c>
      <c r="F276" s="37">
        <v>9</v>
      </c>
      <c r="G276" s="37">
        <v>1</v>
      </c>
      <c r="H276" s="38">
        <v>2762</v>
      </c>
      <c r="I276" s="38">
        <v>1975.4</v>
      </c>
      <c r="J276" s="39">
        <v>126</v>
      </c>
      <c r="K276" s="38">
        <f>'прил 2'!C274</f>
        <v>38386557.950000003</v>
      </c>
      <c r="L276" s="38">
        <f t="shared" si="32"/>
        <v>0</v>
      </c>
      <c r="M276" s="38">
        <v>7639260.6200000001</v>
      </c>
      <c r="N276" s="38">
        <v>0</v>
      </c>
      <c r="O276" s="38">
        <f t="shared" si="33"/>
        <v>30747297.330000002</v>
      </c>
      <c r="P276" s="38">
        <f t="shared" si="34"/>
        <v>19432.296218487394</v>
      </c>
      <c r="Q276" s="38">
        <v>159725.81</v>
      </c>
      <c r="R276" s="40" t="s">
        <v>194</v>
      </c>
    </row>
    <row r="277" spans="1:18" ht="24.95" customHeight="1" x14ac:dyDescent="0.25">
      <c r="A277" s="47">
        <v>252</v>
      </c>
      <c r="B277" s="45" t="s">
        <v>402</v>
      </c>
      <c r="C277" s="37">
        <v>1973</v>
      </c>
      <c r="D277" s="37">
        <v>2019</v>
      </c>
      <c r="E277" s="20" t="s">
        <v>29</v>
      </c>
      <c r="F277" s="37">
        <v>9</v>
      </c>
      <c r="G277" s="37">
        <v>4</v>
      </c>
      <c r="H277" s="38">
        <v>7349.4</v>
      </c>
      <c r="I277" s="38">
        <v>7339.17</v>
      </c>
      <c r="J277" s="39">
        <v>362</v>
      </c>
      <c r="K277" s="38">
        <f>'прил 2'!C275</f>
        <v>67226787.020000011</v>
      </c>
      <c r="L277" s="38">
        <f t="shared" si="32"/>
        <v>0</v>
      </c>
      <c r="M277" s="38">
        <v>28382014.98</v>
      </c>
      <c r="N277" s="38">
        <v>0</v>
      </c>
      <c r="O277" s="38">
        <f t="shared" si="33"/>
        <v>38844772.040000007</v>
      </c>
      <c r="P277" s="38">
        <f t="shared" si="34"/>
        <v>9159.9986129221707</v>
      </c>
      <c r="Q277" s="38">
        <v>159725.81</v>
      </c>
      <c r="R277" s="40" t="s">
        <v>194</v>
      </c>
    </row>
    <row r="278" spans="1:18" ht="24.95" customHeight="1" x14ac:dyDescent="0.25">
      <c r="A278" s="47">
        <v>253</v>
      </c>
      <c r="B278" s="45" t="s">
        <v>403</v>
      </c>
      <c r="C278" s="37">
        <v>1974</v>
      </c>
      <c r="D278" s="37"/>
      <c r="E278" s="20" t="s">
        <v>32</v>
      </c>
      <c r="F278" s="37">
        <v>5</v>
      </c>
      <c r="G278" s="37">
        <v>6</v>
      </c>
      <c r="H278" s="38">
        <v>5945</v>
      </c>
      <c r="I278" s="38">
        <v>4491.01</v>
      </c>
      <c r="J278" s="39">
        <v>240</v>
      </c>
      <c r="K278" s="38">
        <f>'прил 2'!C276</f>
        <v>66542157.029999994</v>
      </c>
      <c r="L278" s="38">
        <f t="shared" si="32"/>
        <v>0</v>
      </c>
      <c r="M278" s="38">
        <v>20324015.079999998</v>
      </c>
      <c r="N278" s="38">
        <v>0</v>
      </c>
      <c r="O278" s="38">
        <f t="shared" si="33"/>
        <v>46218141.949999996</v>
      </c>
      <c r="P278" s="38">
        <f t="shared" si="34"/>
        <v>14816.746573710589</v>
      </c>
      <c r="Q278" s="38">
        <v>31020.26</v>
      </c>
      <c r="R278" s="40" t="s">
        <v>194</v>
      </c>
    </row>
    <row r="279" spans="1:18" ht="24.95" customHeight="1" x14ac:dyDescent="0.25">
      <c r="A279" s="47">
        <v>254</v>
      </c>
      <c r="B279" s="45" t="s">
        <v>404</v>
      </c>
      <c r="C279" s="37">
        <v>1975</v>
      </c>
      <c r="D279" s="37">
        <v>2015</v>
      </c>
      <c r="E279" s="20" t="s">
        <v>29</v>
      </c>
      <c r="F279" s="37">
        <v>9</v>
      </c>
      <c r="G279" s="37">
        <v>4</v>
      </c>
      <c r="H279" s="38">
        <v>8195.34</v>
      </c>
      <c r="I279" s="38">
        <v>6950.47</v>
      </c>
      <c r="J279" s="39">
        <v>374</v>
      </c>
      <c r="K279" s="38">
        <f>'прил 2'!C277</f>
        <v>63672650.819999993</v>
      </c>
      <c r="L279" s="38">
        <f t="shared" si="32"/>
        <v>0</v>
      </c>
      <c r="M279" s="38">
        <v>27134862.379999999</v>
      </c>
      <c r="N279" s="38">
        <v>0</v>
      </c>
      <c r="O279" s="38">
        <f t="shared" si="33"/>
        <v>36537788.439999998</v>
      </c>
      <c r="P279" s="38">
        <f t="shared" si="34"/>
        <v>9160.9129771080206</v>
      </c>
      <c r="Q279" s="38">
        <v>159725.81</v>
      </c>
      <c r="R279" s="40" t="s">
        <v>194</v>
      </c>
    </row>
    <row r="280" spans="1:18" ht="24.95" customHeight="1" x14ac:dyDescent="0.25">
      <c r="A280" s="47">
        <v>255</v>
      </c>
      <c r="B280" s="45" t="s">
        <v>405</v>
      </c>
      <c r="C280" s="37">
        <v>1978</v>
      </c>
      <c r="D280" s="37">
        <v>2018</v>
      </c>
      <c r="E280" s="20" t="s">
        <v>29</v>
      </c>
      <c r="F280" s="37">
        <v>9</v>
      </c>
      <c r="G280" s="37">
        <v>4</v>
      </c>
      <c r="H280" s="38">
        <v>10840.4</v>
      </c>
      <c r="I280" s="38">
        <v>7675</v>
      </c>
      <c r="J280" s="39">
        <v>416</v>
      </c>
      <c r="K280" s="38">
        <f>'прил 2'!C278</f>
        <v>36668472</v>
      </c>
      <c r="L280" s="38">
        <f t="shared" si="32"/>
        <v>0</v>
      </c>
      <c r="M280" s="38">
        <v>0</v>
      </c>
      <c r="N280" s="38">
        <v>0</v>
      </c>
      <c r="O280" s="38">
        <f t="shared" si="33"/>
        <v>36668472</v>
      </c>
      <c r="P280" s="38">
        <f t="shared" si="34"/>
        <v>4777.6510749185663</v>
      </c>
      <c r="Q280" s="38">
        <v>156948.66</v>
      </c>
      <c r="R280" s="40" t="s">
        <v>194</v>
      </c>
    </row>
    <row r="281" spans="1:18" ht="24.95" customHeight="1" x14ac:dyDescent="0.25">
      <c r="A281" s="47">
        <v>256</v>
      </c>
      <c r="B281" s="45" t="s">
        <v>406</v>
      </c>
      <c r="C281" s="37">
        <v>1981</v>
      </c>
      <c r="D281" s="37">
        <v>2018</v>
      </c>
      <c r="E281" s="20" t="s">
        <v>29</v>
      </c>
      <c r="F281" s="37">
        <v>9</v>
      </c>
      <c r="G281" s="37">
        <v>3</v>
      </c>
      <c r="H281" s="38">
        <v>6791.76</v>
      </c>
      <c r="I281" s="38">
        <v>6175.8</v>
      </c>
      <c r="J281" s="39">
        <v>299</v>
      </c>
      <c r="K281" s="38">
        <f>'прил 2'!C279</f>
        <v>120000</v>
      </c>
      <c r="L281" s="38">
        <f t="shared" si="32"/>
        <v>0</v>
      </c>
      <c r="M281" s="38">
        <v>0</v>
      </c>
      <c r="N281" s="38">
        <v>0</v>
      </c>
      <c r="O281" s="38">
        <f t="shared" si="33"/>
        <v>120000</v>
      </c>
      <c r="P281" s="38">
        <f t="shared" si="34"/>
        <v>19.43068104537064</v>
      </c>
      <c r="Q281" s="38">
        <v>412</v>
      </c>
      <c r="R281" s="40" t="s">
        <v>194</v>
      </c>
    </row>
    <row r="282" spans="1:18" ht="24.95" customHeight="1" x14ac:dyDescent="0.25">
      <c r="A282" s="47">
        <v>257</v>
      </c>
      <c r="B282" s="45" t="s">
        <v>407</v>
      </c>
      <c r="C282" s="37">
        <v>1984</v>
      </c>
      <c r="D282" s="37">
        <v>2019</v>
      </c>
      <c r="E282" s="20" t="s">
        <v>29</v>
      </c>
      <c r="F282" s="37">
        <v>9</v>
      </c>
      <c r="G282" s="37">
        <v>8</v>
      </c>
      <c r="H282" s="38">
        <v>23209.119999999999</v>
      </c>
      <c r="I282" s="38">
        <v>21934.07</v>
      </c>
      <c r="J282" s="39">
        <v>838</v>
      </c>
      <c r="K282" s="38">
        <f>'прил 2'!C280</f>
        <v>120000</v>
      </c>
      <c r="L282" s="38">
        <f t="shared" si="32"/>
        <v>0</v>
      </c>
      <c r="M282" s="38">
        <v>0</v>
      </c>
      <c r="N282" s="38">
        <v>0</v>
      </c>
      <c r="O282" s="38">
        <f t="shared" si="33"/>
        <v>120000</v>
      </c>
      <c r="P282" s="38">
        <f t="shared" si="34"/>
        <v>5.4709408696151698</v>
      </c>
      <c r="Q282" s="38">
        <v>412</v>
      </c>
      <c r="R282" s="40" t="s">
        <v>194</v>
      </c>
    </row>
    <row r="283" spans="1:18" ht="24.95" customHeight="1" x14ac:dyDescent="0.25">
      <c r="A283" s="47">
        <v>258</v>
      </c>
      <c r="B283" s="45" t="s">
        <v>408</v>
      </c>
      <c r="C283" s="37">
        <v>1974</v>
      </c>
      <c r="D283" s="37">
        <v>2004</v>
      </c>
      <c r="E283" s="20" t="s">
        <v>29</v>
      </c>
      <c r="F283" s="37">
        <v>5</v>
      </c>
      <c r="G283" s="37">
        <v>4</v>
      </c>
      <c r="H283" s="38">
        <v>5858.49</v>
      </c>
      <c r="I283" s="38">
        <v>5325.9</v>
      </c>
      <c r="J283" s="39">
        <v>163</v>
      </c>
      <c r="K283" s="38">
        <f>'прил 2'!C281</f>
        <v>83995076.519999996</v>
      </c>
      <c r="L283" s="38">
        <f t="shared" si="32"/>
        <v>0</v>
      </c>
      <c r="M283" s="38">
        <v>23249449.030000001</v>
      </c>
      <c r="N283" s="38">
        <v>0</v>
      </c>
      <c r="O283" s="38">
        <f t="shared" si="33"/>
        <v>60745627.489999995</v>
      </c>
      <c r="P283" s="38">
        <f t="shared" si="34"/>
        <v>15771.057759251958</v>
      </c>
      <c r="Q283" s="38">
        <v>29660.26</v>
      </c>
      <c r="R283" s="40" t="s">
        <v>194</v>
      </c>
    </row>
    <row r="284" spans="1:18" ht="24.95" customHeight="1" x14ac:dyDescent="0.25">
      <c r="A284" s="47">
        <v>259</v>
      </c>
      <c r="B284" s="43" t="s">
        <v>146</v>
      </c>
      <c r="C284" s="37">
        <v>1956</v>
      </c>
      <c r="D284" s="37">
        <v>2005</v>
      </c>
      <c r="E284" s="20" t="s">
        <v>29</v>
      </c>
      <c r="F284" s="37">
        <v>2</v>
      </c>
      <c r="G284" s="37">
        <v>1</v>
      </c>
      <c r="H284" s="38">
        <v>955.4</v>
      </c>
      <c r="I284" s="38">
        <v>481.1</v>
      </c>
      <c r="J284" s="39">
        <v>23</v>
      </c>
      <c r="K284" s="38">
        <f>'прил 2'!C282</f>
        <v>6012080.5799999991</v>
      </c>
      <c r="L284" s="38">
        <f t="shared" si="32"/>
        <v>0</v>
      </c>
      <c r="M284" s="38">
        <v>0</v>
      </c>
      <c r="N284" s="38">
        <v>0</v>
      </c>
      <c r="O284" s="38">
        <f t="shared" si="33"/>
        <v>6012080.5799999991</v>
      </c>
      <c r="P284" s="38">
        <f t="shared" si="34"/>
        <v>12496.529993764289</v>
      </c>
      <c r="Q284" s="38">
        <v>37827.81</v>
      </c>
      <c r="R284" s="40" t="s">
        <v>194</v>
      </c>
    </row>
    <row r="285" spans="1:18" ht="24.95" customHeight="1" x14ac:dyDescent="0.25">
      <c r="A285" s="47">
        <v>260</v>
      </c>
      <c r="B285" s="44" t="s">
        <v>162</v>
      </c>
      <c r="C285" s="37">
        <v>1981</v>
      </c>
      <c r="D285" s="37">
        <v>2008</v>
      </c>
      <c r="E285" s="20" t="s">
        <v>29</v>
      </c>
      <c r="F285" s="37">
        <v>5</v>
      </c>
      <c r="G285" s="37">
        <v>6</v>
      </c>
      <c r="H285" s="38">
        <v>4591.3999999999996</v>
      </c>
      <c r="I285" s="38">
        <v>3378.12</v>
      </c>
      <c r="J285" s="39">
        <v>261</v>
      </c>
      <c r="K285" s="38">
        <f>'прил 2'!C283</f>
        <v>53565703.460000001</v>
      </c>
      <c r="L285" s="38">
        <f t="shared" si="32"/>
        <v>0</v>
      </c>
      <c r="M285" s="38">
        <v>9905775.5999999996</v>
      </c>
      <c r="N285" s="38">
        <v>0</v>
      </c>
      <c r="O285" s="38">
        <f t="shared" si="33"/>
        <v>43659927.859999999</v>
      </c>
      <c r="P285" s="38">
        <f t="shared" si="34"/>
        <v>15856.660941588814</v>
      </c>
      <c r="Q285" s="38">
        <v>30377.26</v>
      </c>
      <c r="R285" s="40" t="s">
        <v>194</v>
      </c>
    </row>
    <row r="286" spans="1:18" ht="24.95" customHeight="1" x14ac:dyDescent="0.25">
      <c r="A286" s="47">
        <v>261</v>
      </c>
      <c r="B286" s="44" t="s">
        <v>62</v>
      </c>
      <c r="C286" s="37">
        <v>1996</v>
      </c>
      <c r="D286" s="37"/>
      <c r="E286" s="20" t="s">
        <v>29</v>
      </c>
      <c r="F286" s="37">
        <v>4</v>
      </c>
      <c r="G286" s="37">
        <v>2</v>
      </c>
      <c r="H286" s="38">
        <v>1793</v>
      </c>
      <c r="I286" s="38">
        <v>1590.4</v>
      </c>
      <c r="J286" s="39">
        <v>47</v>
      </c>
      <c r="K286" s="38">
        <f>'прил 2'!C284</f>
        <v>6718378.2599999998</v>
      </c>
      <c r="L286" s="38">
        <f t="shared" si="32"/>
        <v>0</v>
      </c>
      <c r="M286" s="38">
        <v>0</v>
      </c>
      <c r="N286" s="38">
        <v>0</v>
      </c>
      <c r="O286" s="38">
        <f t="shared" si="33"/>
        <v>6718378.2599999998</v>
      </c>
      <c r="P286" s="38">
        <f t="shared" si="34"/>
        <v>4224.3324069416494</v>
      </c>
      <c r="Q286" s="38">
        <v>6826.26</v>
      </c>
      <c r="R286" s="40" t="s">
        <v>194</v>
      </c>
    </row>
    <row r="287" spans="1:18" ht="24.95" customHeight="1" x14ac:dyDescent="0.25">
      <c r="A287" s="47">
        <v>262</v>
      </c>
      <c r="B287" s="44" t="s">
        <v>161</v>
      </c>
      <c r="C287" s="37">
        <v>1980</v>
      </c>
      <c r="D287" s="37">
        <v>2018</v>
      </c>
      <c r="E287" s="20" t="s">
        <v>32</v>
      </c>
      <c r="F287" s="37">
        <v>9</v>
      </c>
      <c r="G287" s="37">
        <v>4</v>
      </c>
      <c r="H287" s="38">
        <v>11467.8</v>
      </c>
      <c r="I287" s="38">
        <v>8056.7</v>
      </c>
      <c r="J287" s="39">
        <v>501</v>
      </c>
      <c r="K287" s="38">
        <f>'прил 2'!C285</f>
        <v>89250672.390000015</v>
      </c>
      <c r="L287" s="38">
        <f t="shared" si="32"/>
        <v>0</v>
      </c>
      <c r="M287" s="38">
        <v>23070963.620000001</v>
      </c>
      <c r="N287" s="38">
        <v>0</v>
      </c>
      <c r="O287" s="38">
        <f t="shared" si="33"/>
        <v>66179708.770000011</v>
      </c>
      <c r="P287" s="38">
        <f t="shared" si="34"/>
        <v>11077.819999503521</v>
      </c>
      <c r="Q287" s="38">
        <v>158926.81</v>
      </c>
      <c r="R287" s="40" t="s">
        <v>194</v>
      </c>
    </row>
    <row r="288" spans="1:18" ht="24.95" customHeight="1" x14ac:dyDescent="0.25">
      <c r="A288" s="47">
        <v>263</v>
      </c>
      <c r="B288" s="44" t="s">
        <v>409</v>
      </c>
      <c r="C288" s="37">
        <v>1968</v>
      </c>
      <c r="D288" s="37"/>
      <c r="E288" s="20" t="s">
        <v>29</v>
      </c>
      <c r="F288" s="37">
        <v>5</v>
      </c>
      <c r="G288" s="37">
        <v>3</v>
      </c>
      <c r="H288" s="38">
        <v>3294.28</v>
      </c>
      <c r="I288" s="38">
        <v>2996.11</v>
      </c>
      <c r="J288" s="39">
        <v>387</v>
      </c>
      <c r="K288" s="38">
        <f>'прил 2'!C286</f>
        <v>16769439.529999999</v>
      </c>
      <c r="L288" s="38">
        <f t="shared" ref="L288:L351" si="35">SUM(L289:L298)</f>
        <v>0</v>
      </c>
      <c r="M288" s="38">
        <v>0</v>
      </c>
      <c r="N288" s="38">
        <v>0</v>
      </c>
      <c r="O288" s="38">
        <f t="shared" ref="O288:O351" si="36">K288-L288-M288-N288</f>
        <v>16769439.529999999</v>
      </c>
      <c r="P288" s="38">
        <f t="shared" si="34"/>
        <v>5597.0707116894901</v>
      </c>
      <c r="Q288" s="38">
        <v>15140.26</v>
      </c>
      <c r="R288" s="40" t="s">
        <v>194</v>
      </c>
    </row>
    <row r="289" spans="1:18" ht="24.95" customHeight="1" x14ac:dyDescent="0.25">
      <c r="A289" s="47">
        <v>264</v>
      </c>
      <c r="B289" s="44" t="s">
        <v>165</v>
      </c>
      <c r="C289" s="37">
        <v>1980</v>
      </c>
      <c r="D289" s="37">
        <v>2018</v>
      </c>
      <c r="E289" s="20" t="s">
        <v>32</v>
      </c>
      <c r="F289" s="37">
        <v>12</v>
      </c>
      <c r="G289" s="37">
        <v>1</v>
      </c>
      <c r="H289" s="38">
        <v>5451.5</v>
      </c>
      <c r="I289" s="38">
        <v>3958.6</v>
      </c>
      <c r="J289" s="39">
        <v>250</v>
      </c>
      <c r="K289" s="38">
        <f>'прил 2'!C287</f>
        <v>46784613.030000001</v>
      </c>
      <c r="L289" s="38">
        <f t="shared" si="35"/>
        <v>0</v>
      </c>
      <c r="M289" s="38">
        <v>0</v>
      </c>
      <c r="N289" s="38">
        <v>0</v>
      </c>
      <c r="O289" s="38">
        <f t="shared" si="36"/>
        <v>46784613.030000001</v>
      </c>
      <c r="P289" s="38">
        <f t="shared" si="34"/>
        <v>11818.47446824635</v>
      </c>
      <c r="Q289" s="38">
        <v>159313.81</v>
      </c>
      <c r="R289" s="40" t="s">
        <v>194</v>
      </c>
    </row>
    <row r="290" spans="1:18" ht="24.95" customHeight="1" x14ac:dyDescent="0.25">
      <c r="A290" s="47">
        <v>265</v>
      </c>
      <c r="B290" s="43" t="s">
        <v>410</v>
      </c>
      <c r="C290" s="37">
        <v>1967</v>
      </c>
      <c r="D290" s="37"/>
      <c r="E290" s="20" t="s">
        <v>29</v>
      </c>
      <c r="F290" s="37">
        <v>5</v>
      </c>
      <c r="G290" s="37">
        <v>4</v>
      </c>
      <c r="H290" s="38">
        <v>3432.1</v>
      </c>
      <c r="I290" s="38">
        <v>3188.5</v>
      </c>
      <c r="J290" s="39">
        <v>151</v>
      </c>
      <c r="K290" s="38">
        <f>'прил 2'!C288</f>
        <v>10561213.18</v>
      </c>
      <c r="L290" s="38">
        <f t="shared" si="35"/>
        <v>0</v>
      </c>
      <c r="M290" s="38">
        <v>0</v>
      </c>
      <c r="N290" s="38">
        <v>0</v>
      </c>
      <c r="O290" s="38">
        <f t="shared" si="36"/>
        <v>10561213.18</v>
      </c>
      <c r="P290" s="38">
        <f t="shared" si="34"/>
        <v>3312.2826344676178</v>
      </c>
      <c r="Q290" s="38">
        <v>13780.26</v>
      </c>
      <c r="R290" s="40" t="s">
        <v>194</v>
      </c>
    </row>
    <row r="291" spans="1:18" ht="24.95" customHeight="1" x14ac:dyDescent="0.25">
      <c r="A291" s="47">
        <v>266</v>
      </c>
      <c r="B291" s="44" t="s">
        <v>130</v>
      </c>
      <c r="C291" s="37">
        <v>1954</v>
      </c>
      <c r="D291" s="37">
        <v>2006</v>
      </c>
      <c r="E291" s="20" t="s">
        <v>29</v>
      </c>
      <c r="F291" s="37">
        <v>2</v>
      </c>
      <c r="G291" s="37">
        <v>2</v>
      </c>
      <c r="H291" s="38">
        <v>433.3</v>
      </c>
      <c r="I291" s="38">
        <v>378.3</v>
      </c>
      <c r="J291" s="39">
        <v>25</v>
      </c>
      <c r="K291" s="38">
        <f>'прил 2'!C289</f>
        <v>3844817.9300000006</v>
      </c>
      <c r="L291" s="38">
        <f t="shared" si="35"/>
        <v>0</v>
      </c>
      <c r="M291" s="38">
        <v>0</v>
      </c>
      <c r="N291" s="38">
        <v>0</v>
      </c>
      <c r="O291" s="38">
        <f t="shared" si="36"/>
        <v>3844817.9300000006</v>
      </c>
      <c r="P291" s="38">
        <f t="shared" si="34"/>
        <v>10163.409807031458</v>
      </c>
      <c r="Q291" s="38">
        <v>13486.81</v>
      </c>
      <c r="R291" s="40" t="s">
        <v>194</v>
      </c>
    </row>
    <row r="292" spans="1:18" ht="24.95" customHeight="1" x14ac:dyDescent="0.25">
      <c r="A292" s="47">
        <v>267</v>
      </c>
      <c r="B292" s="44" t="s">
        <v>131</v>
      </c>
      <c r="C292" s="37">
        <v>1955</v>
      </c>
      <c r="D292" s="37">
        <v>2006</v>
      </c>
      <c r="E292" s="20" t="s">
        <v>29</v>
      </c>
      <c r="F292" s="37">
        <v>2</v>
      </c>
      <c r="G292" s="37">
        <v>2</v>
      </c>
      <c r="H292" s="38">
        <v>432.2</v>
      </c>
      <c r="I292" s="38">
        <v>376.4</v>
      </c>
      <c r="J292" s="39">
        <v>23</v>
      </c>
      <c r="K292" s="38">
        <f>'прил 2'!C290</f>
        <v>3850248.24</v>
      </c>
      <c r="L292" s="38">
        <f t="shared" si="35"/>
        <v>0</v>
      </c>
      <c r="M292" s="38">
        <v>0</v>
      </c>
      <c r="N292" s="38">
        <v>0</v>
      </c>
      <c r="O292" s="38">
        <f t="shared" si="36"/>
        <v>3850248.24</v>
      </c>
      <c r="P292" s="38">
        <f t="shared" si="34"/>
        <v>10229.139851222106</v>
      </c>
      <c r="Q292" s="38">
        <v>13486.81</v>
      </c>
      <c r="R292" s="40" t="s">
        <v>194</v>
      </c>
    </row>
    <row r="293" spans="1:18" ht="24.95" customHeight="1" x14ac:dyDescent="0.25">
      <c r="A293" s="47">
        <v>268</v>
      </c>
      <c r="B293" s="44" t="s">
        <v>132</v>
      </c>
      <c r="C293" s="37">
        <v>1955</v>
      </c>
      <c r="D293" s="37">
        <v>2003</v>
      </c>
      <c r="E293" s="20" t="s">
        <v>29</v>
      </c>
      <c r="F293" s="37">
        <v>2</v>
      </c>
      <c r="G293" s="37">
        <v>2</v>
      </c>
      <c r="H293" s="38">
        <v>434.7</v>
      </c>
      <c r="I293" s="38">
        <v>379.1</v>
      </c>
      <c r="J293" s="39">
        <v>33</v>
      </c>
      <c r="K293" s="38">
        <f>'прил 2'!C291</f>
        <v>4035039.0900000003</v>
      </c>
      <c r="L293" s="38">
        <f t="shared" si="35"/>
        <v>0</v>
      </c>
      <c r="M293" s="38">
        <v>0</v>
      </c>
      <c r="N293" s="38">
        <v>0</v>
      </c>
      <c r="O293" s="38">
        <f t="shared" si="36"/>
        <v>4035039.0900000003</v>
      </c>
      <c r="P293" s="38">
        <f t="shared" si="34"/>
        <v>10643.732761804273</v>
      </c>
      <c r="Q293" s="38">
        <v>13486.81</v>
      </c>
      <c r="R293" s="40" t="s">
        <v>194</v>
      </c>
    </row>
    <row r="294" spans="1:18" ht="24.95" customHeight="1" x14ac:dyDescent="0.25">
      <c r="A294" s="47">
        <v>269</v>
      </c>
      <c r="B294" s="44" t="s">
        <v>124</v>
      </c>
      <c r="C294" s="37">
        <v>1951</v>
      </c>
      <c r="D294" s="37">
        <v>2006</v>
      </c>
      <c r="E294" s="20" t="s">
        <v>29</v>
      </c>
      <c r="F294" s="37">
        <v>2</v>
      </c>
      <c r="G294" s="37">
        <v>2</v>
      </c>
      <c r="H294" s="38">
        <v>482.7</v>
      </c>
      <c r="I294" s="38">
        <v>378.4</v>
      </c>
      <c r="J294" s="39">
        <v>34</v>
      </c>
      <c r="K294" s="38">
        <f>'прил 2'!C292</f>
        <v>4058104.24</v>
      </c>
      <c r="L294" s="38">
        <f t="shared" si="35"/>
        <v>0</v>
      </c>
      <c r="M294" s="38">
        <v>0</v>
      </c>
      <c r="N294" s="38">
        <v>0</v>
      </c>
      <c r="O294" s="38">
        <f t="shared" si="36"/>
        <v>4058104.24</v>
      </c>
      <c r="P294" s="38">
        <f t="shared" si="34"/>
        <v>10724.376955602538</v>
      </c>
      <c r="Q294" s="38">
        <v>13486.81</v>
      </c>
      <c r="R294" s="40" t="s">
        <v>194</v>
      </c>
    </row>
    <row r="295" spans="1:18" ht="24.95" customHeight="1" x14ac:dyDescent="0.25">
      <c r="A295" s="47">
        <v>270</v>
      </c>
      <c r="B295" s="44" t="s">
        <v>164</v>
      </c>
      <c r="C295" s="37">
        <v>1968</v>
      </c>
      <c r="D295" s="37"/>
      <c r="E295" s="20" t="s">
        <v>29</v>
      </c>
      <c r="F295" s="37">
        <v>5</v>
      </c>
      <c r="G295" s="37">
        <v>4</v>
      </c>
      <c r="H295" s="38">
        <v>4341.2</v>
      </c>
      <c r="I295" s="38">
        <v>4094.5</v>
      </c>
      <c r="J295" s="39">
        <v>150</v>
      </c>
      <c r="K295" s="38">
        <f>'прил 2'!C293</f>
        <v>120522836.77</v>
      </c>
      <c r="L295" s="38">
        <f t="shared" si="35"/>
        <v>0</v>
      </c>
      <c r="M295" s="38">
        <v>18173949.760000002</v>
      </c>
      <c r="N295" s="38">
        <v>0</v>
      </c>
      <c r="O295" s="38">
        <f t="shared" si="36"/>
        <v>102348887.00999999</v>
      </c>
      <c r="P295" s="38">
        <f t="shared" si="34"/>
        <v>29435.300224691659</v>
      </c>
      <c r="Q295" s="38">
        <v>31759.24</v>
      </c>
      <c r="R295" s="40" t="s">
        <v>194</v>
      </c>
    </row>
    <row r="296" spans="1:18" ht="24.95" customHeight="1" x14ac:dyDescent="0.25">
      <c r="A296" s="47">
        <v>271</v>
      </c>
      <c r="B296" s="44" t="s">
        <v>411</v>
      </c>
      <c r="C296" s="37">
        <v>1966</v>
      </c>
      <c r="D296" s="37">
        <v>2008</v>
      </c>
      <c r="E296" s="20" t="s">
        <v>29</v>
      </c>
      <c r="F296" s="37">
        <v>5</v>
      </c>
      <c r="G296" s="37">
        <v>6</v>
      </c>
      <c r="H296" s="38">
        <v>4983.6000000000004</v>
      </c>
      <c r="I296" s="38">
        <v>4584</v>
      </c>
      <c r="J296" s="39">
        <v>274</v>
      </c>
      <c r="K296" s="38">
        <f>'прил 2'!C294</f>
        <v>45555040.910000004</v>
      </c>
      <c r="L296" s="38">
        <f t="shared" si="35"/>
        <v>0</v>
      </c>
      <c r="M296" s="38">
        <v>0</v>
      </c>
      <c r="N296" s="38">
        <v>0</v>
      </c>
      <c r="O296" s="38">
        <f t="shared" si="36"/>
        <v>45555040.910000004</v>
      </c>
      <c r="P296" s="38">
        <f t="shared" si="34"/>
        <v>9937.8361496509606</v>
      </c>
      <c r="Q296" s="38">
        <v>14969.26</v>
      </c>
      <c r="R296" s="40" t="s">
        <v>194</v>
      </c>
    </row>
    <row r="297" spans="1:18" ht="24.95" customHeight="1" x14ac:dyDescent="0.25">
      <c r="A297" s="47">
        <v>272</v>
      </c>
      <c r="B297" s="43" t="s">
        <v>125</v>
      </c>
      <c r="C297" s="37">
        <v>1966</v>
      </c>
      <c r="D297" s="37">
        <v>2009</v>
      </c>
      <c r="E297" s="20" t="s">
        <v>29</v>
      </c>
      <c r="F297" s="37">
        <v>5</v>
      </c>
      <c r="G297" s="37">
        <v>4</v>
      </c>
      <c r="H297" s="38">
        <v>4023</v>
      </c>
      <c r="I297" s="38">
        <v>3561</v>
      </c>
      <c r="J297" s="39">
        <v>181</v>
      </c>
      <c r="K297" s="38">
        <f>'прил 2'!C295</f>
        <v>3521064.16</v>
      </c>
      <c r="L297" s="38">
        <f t="shared" si="35"/>
        <v>0</v>
      </c>
      <c r="M297" s="38">
        <v>2146404.39</v>
      </c>
      <c r="N297" s="38">
        <v>0</v>
      </c>
      <c r="O297" s="38">
        <f t="shared" si="36"/>
        <v>1374659.77</v>
      </c>
      <c r="P297" s="38">
        <f t="shared" si="34"/>
        <v>988.78521763549566</v>
      </c>
      <c r="Q297" s="38">
        <v>2192</v>
      </c>
      <c r="R297" s="40" t="s">
        <v>194</v>
      </c>
    </row>
    <row r="298" spans="1:18" ht="24.95" customHeight="1" x14ac:dyDescent="0.25">
      <c r="A298" s="47">
        <v>273</v>
      </c>
      <c r="B298" s="43" t="s">
        <v>126</v>
      </c>
      <c r="C298" s="37">
        <v>1965</v>
      </c>
      <c r="D298" s="37">
        <v>2009</v>
      </c>
      <c r="E298" s="20" t="s">
        <v>29</v>
      </c>
      <c r="F298" s="37">
        <v>5</v>
      </c>
      <c r="G298" s="37">
        <v>4</v>
      </c>
      <c r="H298" s="38">
        <v>3362.1</v>
      </c>
      <c r="I298" s="38">
        <v>3080.1</v>
      </c>
      <c r="J298" s="39">
        <v>170</v>
      </c>
      <c r="K298" s="38">
        <f>'прил 2'!C296</f>
        <v>3452619.11</v>
      </c>
      <c r="L298" s="38">
        <f t="shared" si="35"/>
        <v>0</v>
      </c>
      <c r="M298" s="38">
        <v>2076720.5</v>
      </c>
      <c r="N298" s="38">
        <v>0</v>
      </c>
      <c r="O298" s="38">
        <f t="shared" si="36"/>
        <v>1375898.6099999999</v>
      </c>
      <c r="P298" s="38">
        <f t="shared" si="34"/>
        <v>1120.9438362390831</v>
      </c>
      <c r="Q298" s="38">
        <v>2192</v>
      </c>
      <c r="R298" s="40" t="s">
        <v>194</v>
      </c>
    </row>
    <row r="299" spans="1:18" ht="24.95" customHeight="1" x14ac:dyDescent="0.25">
      <c r="A299" s="47">
        <v>274</v>
      </c>
      <c r="B299" s="43" t="s">
        <v>127</v>
      </c>
      <c r="C299" s="37">
        <v>1967</v>
      </c>
      <c r="D299" s="37">
        <v>2009</v>
      </c>
      <c r="E299" s="20" t="s">
        <v>29</v>
      </c>
      <c r="F299" s="37">
        <v>5</v>
      </c>
      <c r="G299" s="37">
        <v>4</v>
      </c>
      <c r="H299" s="38">
        <v>3520.8</v>
      </c>
      <c r="I299" s="38">
        <v>3260.1</v>
      </c>
      <c r="J299" s="39">
        <v>155</v>
      </c>
      <c r="K299" s="38">
        <f>'прил 2'!C297</f>
        <v>3471884.39</v>
      </c>
      <c r="L299" s="38">
        <f t="shared" si="35"/>
        <v>0</v>
      </c>
      <c r="M299" s="38">
        <v>3014007.54</v>
      </c>
      <c r="N299" s="38">
        <v>0</v>
      </c>
      <c r="O299" s="38">
        <f t="shared" si="36"/>
        <v>457876.85000000009</v>
      </c>
      <c r="P299" s="38">
        <f t="shared" si="34"/>
        <v>1064.9625440937396</v>
      </c>
      <c r="Q299" s="38">
        <v>2192</v>
      </c>
      <c r="R299" s="40" t="s">
        <v>194</v>
      </c>
    </row>
    <row r="300" spans="1:18" ht="24.95" customHeight="1" x14ac:dyDescent="0.25">
      <c r="A300" s="47">
        <v>275</v>
      </c>
      <c r="B300" s="44" t="s">
        <v>412</v>
      </c>
      <c r="C300" s="37">
        <v>1995</v>
      </c>
      <c r="D300" s="37"/>
      <c r="E300" s="20" t="s">
        <v>29</v>
      </c>
      <c r="F300" s="37">
        <v>7</v>
      </c>
      <c r="G300" s="37">
        <v>3</v>
      </c>
      <c r="H300" s="38">
        <v>11334.4</v>
      </c>
      <c r="I300" s="38">
        <v>7291.5</v>
      </c>
      <c r="J300" s="39">
        <v>277</v>
      </c>
      <c r="K300" s="38">
        <f>'прил 2'!C298</f>
        <v>45729398.480000004</v>
      </c>
      <c r="L300" s="38">
        <f t="shared" si="35"/>
        <v>0</v>
      </c>
      <c r="M300" s="38">
        <v>0</v>
      </c>
      <c r="N300" s="38">
        <v>0</v>
      </c>
      <c r="O300" s="38">
        <f t="shared" si="36"/>
        <v>45729398.480000004</v>
      </c>
      <c r="P300" s="38">
        <f t="shared" si="34"/>
        <v>6271.6037139134614</v>
      </c>
      <c r="Q300" s="38">
        <v>148157.81</v>
      </c>
      <c r="R300" s="40" t="s">
        <v>194</v>
      </c>
    </row>
    <row r="301" spans="1:18" ht="24.95" customHeight="1" x14ac:dyDescent="0.25">
      <c r="A301" s="47">
        <v>276</v>
      </c>
      <c r="B301" s="44" t="s">
        <v>413</v>
      </c>
      <c r="C301" s="37">
        <v>2001</v>
      </c>
      <c r="D301" s="37"/>
      <c r="E301" s="20" t="s">
        <v>68</v>
      </c>
      <c r="F301" s="37">
        <v>12</v>
      </c>
      <c r="G301" s="37">
        <v>1</v>
      </c>
      <c r="H301" s="38">
        <v>5765.87</v>
      </c>
      <c r="I301" s="38">
        <v>4540.7</v>
      </c>
      <c r="J301" s="39">
        <v>179</v>
      </c>
      <c r="K301" s="38">
        <f>'прил 2'!C299</f>
        <v>20393823.420000002</v>
      </c>
      <c r="L301" s="38">
        <f t="shared" si="35"/>
        <v>0</v>
      </c>
      <c r="M301" s="38">
        <v>0</v>
      </c>
      <c r="N301" s="38">
        <v>0</v>
      </c>
      <c r="O301" s="38">
        <f t="shared" si="36"/>
        <v>20393823.420000002</v>
      </c>
      <c r="P301" s="38">
        <f t="shared" si="34"/>
        <v>4491.3390930913738</v>
      </c>
      <c r="Q301" s="38">
        <v>148809.81</v>
      </c>
      <c r="R301" s="40" t="s">
        <v>194</v>
      </c>
    </row>
    <row r="302" spans="1:18" ht="24.95" customHeight="1" x14ac:dyDescent="0.25">
      <c r="A302" s="47">
        <v>277</v>
      </c>
      <c r="B302" s="43" t="s">
        <v>414</v>
      </c>
      <c r="C302" s="37">
        <v>1970</v>
      </c>
      <c r="D302" s="37">
        <v>2008</v>
      </c>
      <c r="E302" s="20" t="s">
        <v>29</v>
      </c>
      <c r="F302" s="37">
        <v>5</v>
      </c>
      <c r="G302" s="37">
        <v>4</v>
      </c>
      <c r="H302" s="38">
        <v>4093.2</v>
      </c>
      <c r="I302" s="38">
        <v>3152.2</v>
      </c>
      <c r="J302" s="39">
        <v>194</v>
      </c>
      <c r="K302" s="38">
        <f>'прил 2'!C300</f>
        <v>6360065.8899999997</v>
      </c>
      <c r="L302" s="38">
        <f t="shared" si="35"/>
        <v>0</v>
      </c>
      <c r="M302" s="38">
        <v>0</v>
      </c>
      <c r="N302" s="38">
        <v>0</v>
      </c>
      <c r="O302" s="38">
        <f t="shared" si="36"/>
        <v>6360065.8899999997</v>
      </c>
      <c r="P302" s="38">
        <f t="shared" si="34"/>
        <v>2017.6593775775648</v>
      </c>
      <c r="Q302" s="38">
        <v>5980.26</v>
      </c>
      <c r="R302" s="40" t="s">
        <v>194</v>
      </c>
    </row>
    <row r="303" spans="1:18" ht="24.95" customHeight="1" x14ac:dyDescent="0.25">
      <c r="A303" s="47">
        <v>278</v>
      </c>
      <c r="B303" s="44" t="s">
        <v>415</v>
      </c>
      <c r="C303" s="37">
        <v>1996</v>
      </c>
      <c r="D303" s="37"/>
      <c r="E303" s="20" t="s">
        <v>29</v>
      </c>
      <c r="F303" s="37">
        <v>6</v>
      </c>
      <c r="G303" s="37">
        <v>1</v>
      </c>
      <c r="H303" s="38">
        <v>3544.9</v>
      </c>
      <c r="I303" s="38">
        <v>2183.9</v>
      </c>
      <c r="J303" s="39">
        <v>59</v>
      </c>
      <c r="K303" s="38">
        <f>'прил 2'!C301</f>
        <v>14739206.43</v>
      </c>
      <c r="L303" s="38">
        <f t="shared" si="35"/>
        <v>0</v>
      </c>
      <c r="M303" s="38">
        <v>0</v>
      </c>
      <c r="N303" s="38">
        <v>0</v>
      </c>
      <c r="O303" s="38">
        <f t="shared" si="36"/>
        <v>14739206.43</v>
      </c>
      <c r="P303" s="38">
        <f t="shared" si="34"/>
        <v>6749.0299143733682</v>
      </c>
      <c r="Q303" s="38">
        <v>148422.81</v>
      </c>
      <c r="R303" s="40" t="s">
        <v>194</v>
      </c>
    </row>
    <row r="304" spans="1:18" ht="24.95" customHeight="1" x14ac:dyDescent="0.25">
      <c r="A304" s="47">
        <v>279</v>
      </c>
      <c r="B304" s="44" t="s">
        <v>69</v>
      </c>
      <c r="C304" s="37">
        <v>1992</v>
      </c>
      <c r="D304" s="37"/>
      <c r="E304" s="20" t="s">
        <v>32</v>
      </c>
      <c r="F304" s="37">
        <v>10</v>
      </c>
      <c r="G304" s="37">
        <v>5</v>
      </c>
      <c r="H304" s="38">
        <v>15837.07</v>
      </c>
      <c r="I304" s="38">
        <v>11229.81</v>
      </c>
      <c r="J304" s="39">
        <v>540</v>
      </c>
      <c r="K304" s="38">
        <f>'прил 2'!C302</f>
        <v>81267975.819999993</v>
      </c>
      <c r="L304" s="38">
        <f t="shared" si="35"/>
        <v>0</v>
      </c>
      <c r="M304" s="38">
        <v>0</v>
      </c>
      <c r="N304" s="38">
        <v>0</v>
      </c>
      <c r="O304" s="38">
        <f t="shared" si="36"/>
        <v>81267975.819999993</v>
      </c>
      <c r="P304" s="38">
        <f t="shared" si="34"/>
        <v>7236.8077304958852</v>
      </c>
      <c r="Q304" s="38">
        <v>148157.81</v>
      </c>
      <c r="R304" s="40" t="s">
        <v>194</v>
      </c>
    </row>
    <row r="305" spans="1:18" ht="24.95" customHeight="1" x14ac:dyDescent="0.25">
      <c r="A305" s="47">
        <v>280</v>
      </c>
      <c r="B305" s="44" t="s">
        <v>58</v>
      </c>
      <c r="C305" s="37">
        <v>2011</v>
      </c>
      <c r="D305" s="37"/>
      <c r="E305" s="20" t="s">
        <v>32</v>
      </c>
      <c r="F305" s="37" t="s">
        <v>59</v>
      </c>
      <c r="G305" s="37">
        <v>2</v>
      </c>
      <c r="H305" s="38">
        <v>10417.44</v>
      </c>
      <c r="I305" s="38">
        <v>9483.7099999999991</v>
      </c>
      <c r="J305" s="39">
        <v>65</v>
      </c>
      <c r="K305" s="38">
        <f>'прил 2'!C303</f>
        <v>39607823.950000003</v>
      </c>
      <c r="L305" s="38">
        <f t="shared" si="35"/>
        <v>0</v>
      </c>
      <c r="M305" s="38">
        <v>0</v>
      </c>
      <c r="N305" s="38">
        <v>0</v>
      </c>
      <c r="O305" s="38">
        <f t="shared" si="36"/>
        <v>39607823.950000003</v>
      </c>
      <c r="P305" s="38">
        <f t="shared" si="34"/>
        <v>4176.406063660741</v>
      </c>
      <c r="Q305" s="38">
        <v>148157.81</v>
      </c>
      <c r="R305" s="40" t="s">
        <v>194</v>
      </c>
    </row>
    <row r="306" spans="1:18" ht="24.95" customHeight="1" x14ac:dyDescent="0.25">
      <c r="A306" s="47">
        <v>281</v>
      </c>
      <c r="B306" s="44" t="s">
        <v>76</v>
      </c>
      <c r="C306" s="37">
        <v>1969</v>
      </c>
      <c r="D306" s="37">
        <v>2004</v>
      </c>
      <c r="E306" s="20" t="s">
        <v>29</v>
      </c>
      <c r="F306" s="37">
        <v>5</v>
      </c>
      <c r="G306" s="37">
        <v>4</v>
      </c>
      <c r="H306" s="38">
        <v>2758.1</v>
      </c>
      <c r="I306" s="38">
        <v>2748</v>
      </c>
      <c r="J306" s="39">
        <v>174</v>
      </c>
      <c r="K306" s="38">
        <f>'прил 2'!C304</f>
        <v>10366747.560000001</v>
      </c>
      <c r="L306" s="38">
        <f t="shared" si="35"/>
        <v>0</v>
      </c>
      <c r="M306" s="38">
        <v>0</v>
      </c>
      <c r="N306" s="38">
        <v>0</v>
      </c>
      <c r="O306" s="38">
        <f t="shared" si="36"/>
        <v>10366747.560000001</v>
      </c>
      <c r="P306" s="38">
        <f t="shared" si="34"/>
        <v>3772.4700000000003</v>
      </c>
      <c r="Q306" s="38">
        <v>8395.26</v>
      </c>
      <c r="R306" s="40" t="s">
        <v>194</v>
      </c>
    </row>
    <row r="307" spans="1:18" ht="24.95" customHeight="1" x14ac:dyDescent="0.25">
      <c r="A307" s="47">
        <v>282</v>
      </c>
      <c r="B307" s="43" t="s">
        <v>63</v>
      </c>
      <c r="C307" s="37">
        <v>1969</v>
      </c>
      <c r="D307" s="37">
        <v>2003</v>
      </c>
      <c r="E307" s="20" t="s">
        <v>29</v>
      </c>
      <c r="F307" s="37">
        <v>5</v>
      </c>
      <c r="G307" s="37">
        <v>4</v>
      </c>
      <c r="H307" s="38">
        <v>4934.8</v>
      </c>
      <c r="I307" s="38">
        <v>3170</v>
      </c>
      <c r="J307" s="39">
        <v>130</v>
      </c>
      <c r="K307" s="38">
        <f>'прил 2'!C305</f>
        <v>11048527.800000001</v>
      </c>
      <c r="L307" s="38">
        <f t="shared" si="35"/>
        <v>0</v>
      </c>
      <c r="M307" s="38">
        <v>0</v>
      </c>
      <c r="N307" s="38">
        <v>0</v>
      </c>
      <c r="O307" s="38">
        <f t="shared" si="36"/>
        <v>11048527.800000001</v>
      </c>
      <c r="P307" s="38">
        <f t="shared" si="34"/>
        <v>3485.34</v>
      </c>
      <c r="Q307" s="38">
        <v>7851.24</v>
      </c>
      <c r="R307" s="40" t="s">
        <v>194</v>
      </c>
    </row>
    <row r="308" spans="1:18" ht="24.95" customHeight="1" x14ac:dyDescent="0.25">
      <c r="A308" s="47">
        <v>283</v>
      </c>
      <c r="B308" s="44" t="s">
        <v>416</v>
      </c>
      <c r="C308" s="37">
        <v>1960</v>
      </c>
      <c r="D308" s="37">
        <v>2018</v>
      </c>
      <c r="E308" s="20" t="s">
        <v>29</v>
      </c>
      <c r="F308" s="37">
        <v>4</v>
      </c>
      <c r="G308" s="37">
        <v>2</v>
      </c>
      <c r="H308" s="38">
        <v>1953.9</v>
      </c>
      <c r="I308" s="38">
        <v>1375.3</v>
      </c>
      <c r="J308" s="39">
        <v>73</v>
      </c>
      <c r="K308" s="38">
        <f>'прил 2'!C306</f>
        <v>4418610.66</v>
      </c>
      <c r="L308" s="38">
        <f t="shared" si="35"/>
        <v>0</v>
      </c>
      <c r="M308" s="38">
        <v>0</v>
      </c>
      <c r="N308" s="38">
        <v>0</v>
      </c>
      <c r="O308" s="38">
        <f t="shared" si="36"/>
        <v>4418610.66</v>
      </c>
      <c r="P308" s="38">
        <f t="shared" si="34"/>
        <v>3212.8340434814227</v>
      </c>
      <c r="Q308" s="38">
        <v>8439.24</v>
      </c>
      <c r="R308" s="40" t="s">
        <v>194</v>
      </c>
    </row>
    <row r="309" spans="1:18" ht="24.95" customHeight="1" x14ac:dyDescent="0.25">
      <c r="A309" s="47">
        <v>284</v>
      </c>
      <c r="B309" s="43" t="s">
        <v>171</v>
      </c>
      <c r="C309" s="37">
        <v>1984</v>
      </c>
      <c r="D309" s="37"/>
      <c r="E309" s="20" t="s">
        <v>29</v>
      </c>
      <c r="F309" s="37">
        <v>5</v>
      </c>
      <c r="G309" s="37">
        <v>2</v>
      </c>
      <c r="H309" s="38">
        <v>3288.6</v>
      </c>
      <c r="I309" s="38">
        <v>2633</v>
      </c>
      <c r="J309" s="39">
        <v>196</v>
      </c>
      <c r="K309" s="38">
        <f>'прил 2'!C307</f>
        <v>7595690.9800000004</v>
      </c>
      <c r="L309" s="38">
        <f t="shared" si="35"/>
        <v>0</v>
      </c>
      <c r="M309" s="38">
        <v>0</v>
      </c>
      <c r="N309" s="38">
        <v>0</v>
      </c>
      <c r="O309" s="38">
        <f t="shared" si="36"/>
        <v>7595690.9800000004</v>
      </c>
      <c r="P309" s="38">
        <f t="shared" si="34"/>
        <v>2884.8047778199775</v>
      </c>
      <c r="Q309" s="38">
        <v>6797</v>
      </c>
      <c r="R309" s="40" t="s">
        <v>194</v>
      </c>
    </row>
    <row r="310" spans="1:18" ht="24.95" customHeight="1" x14ac:dyDescent="0.25">
      <c r="A310" s="47">
        <v>285</v>
      </c>
      <c r="B310" s="44" t="s">
        <v>417</v>
      </c>
      <c r="C310" s="37">
        <v>2007</v>
      </c>
      <c r="D310" s="37"/>
      <c r="E310" s="20" t="s">
        <v>32</v>
      </c>
      <c r="F310" s="37">
        <v>10</v>
      </c>
      <c r="G310" s="37">
        <v>4</v>
      </c>
      <c r="H310" s="38">
        <v>9734.89</v>
      </c>
      <c r="I310" s="38">
        <v>8820.9</v>
      </c>
      <c r="J310" s="39">
        <v>174</v>
      </c>
      <c r="K310" s="38">
        <f>'прил 2'!C308</f>
        <v>28885961.370000001</v>
      </c>
      <c r="L310" s="38">
        <f t="shared" si="35"/>
        <v>0</v>
      </c>
      <c r="M310" s="38">
        <v>0</v>
      </c>
      <c r="N310" s="38">
        <v>0</v>
      </c>
      <c r="O310" s="38">
        <f t="shared" si="36"/>
        <v>28885961.370000001</v>
      </c>
      <c r="P310" s="38">
        <f t="shared" si="34"/>
        <v>3274.7181546100742</v>
      </c>
      <c r="Q310" s="38">
        <v>146310.81</v>
      </c>
      <c r="R310" s="40" t="s">
        <v>194</v>
      </c>
    </row>
    <row r="311" spans="1:18" ht="24.95" customHeight="1" x14ac:dyDescent="0.25">
      <c r="A311" s="47">
        <v>286</v>
      </c>
      <c r="B311" s="44" t="s">
        <v>54</v>
      </c>
      <c r="C311" s="37">
        <v>1987</v>
      </c>
      <c r="D311" s="37"/>
      <c r="E311" s="20" t="s">
        <v>32</v>
      </c>
      <c r="F311" s="37">
        <v>9</v>
      </c>
      <c r="G311" s="37">
        <v>2</v>
      </c>
      <c r="H311" s="38">
        <v>5858.2</v>
      </c>
      <c r="I311" s="38">
        <v>4063.8</v>
      </c>
      <c r="J311" s="39">
        <v>232</v>
      </c>
      <c r="K311" s="38">
        <f>'прил 2'!C309</f>
        <v>1233097.3899999999</v>
      </c>
      <c r="L311" s="38">
        <f t="shared" si="35"/>
        <v>0</v>
      </c>
      <c r="M311" s="38">
        <v>0</v>
      </c>
      <c r="N311" s="38">
        <v>0</v>
      </c>
      <c r="O311" s="38">
        <f t="shared" si="36"/>
        <v>1233097.3899999999</v>
      </c>
      <c r="P311" s="38">
        <f t="shared" si="34"/>
        <v>303.43456616959492</v>
      </c>
      <c r="Q311" s="38">
        <v>6801</v>
      </c>
      <c r="R311" s="40" t="s">
        <v>194</v>
      </c>
    </row>
    <row r="312" spans="1:18" ht="24.95" customHeight="1" x14ac:dyDescent="0.25">
      <c r="A312" s="47">
        <v>287</v>
      </c>
      <c r="B312" s="44" t="s">
        <v>418</v>
      </c>
      <c r="C312" s="37">
        <v>1963</v>
      </c>
      <c r="D312" s="37">
        <v>2019</v>
      </c>
      <c r="E312" s="20" t="s">
        <v>29</v>
      </c>
      <c r="F312" s="37">
        <v>5</v>
      </c>
      <c r="G312" s="37">
        <v>6</v>
      </c>
      <c r="H312" s="38">
        <v>6275.1</v>
      </c>
      <c r="I312" s="38">
        <v>5359.4</v>
      </c>
      <c r="J312" s="39">
        <v>274</v>
      </c>
      <c r="K312" s="38">
        <f>'прил 2'!C310</f>
        <v>33644968.160000004</v>
      </c>
      <c r="L312" s="38">
        <f t="shared" si="35"/>
        <v>0</v>
      </c>
      <c r="M312" s="38">
        <v>0</v>
      </c>
      <c r="N312" s="38">
        <v>0</v>
      </c>
      <c r="O312" s="38">
        <f t="shared" si="36"/>
        <v>33644968.160000004</v>
      </c>
      <c r="P312" s="38">
        <f t="shared" si="34"/>
        <v>6277.7490316080166</v>
      </c>
      <c r="Q312" s="38">
        <v>7506.24</v>
      </c>
      <c r="R312" s="40" t="s">
        <v>194</v>
      </c>
    </row>
    <row r="313" spans="1:18" ht="24.95" customHeight="1" x14ac:dyDescent="0.25">
      <c r="A313" s="47">
        <v>288</v>
      </c>
      <c r="B313" s="44" t="s">
        <v>152</v>
      </c>
      <c r="C313" s="37">
        <v>2004</v>
      </c>
      <c r="D313" s="37"/>
      <c r="E313" s="20" t="s">
        <v>29</v>
      </c>
      <c r="F313" s="37">
        <v>10</v>
      </c>
      <c r="G313" s="37">
        <v>2</v>
      </c>
      <c r="H313" s="38">
        <v>5509.7</v>
      </c>
      <c r="I313" s="38">
        <v>4999.8999999999996</v>
      </c>
      <c r="J313" s="39">
        <v>100</v>
      </c>
      <c r="K313" s="38">
        <f>'прил 2'!C311</f>
        <v>26101255.550000001</v>
      </c>
      <c r="L313" s="38">
        <f t="shared" si="35"/>
        <v>0</v>
      </c>
      <c r="M313" s="38">
        <v>0</v>
      </c>
      <c r="N313" s="38">
        <v>0</v>
      </c>
      <c r="O313" s="38">
        <f t="shared" si="36"/>
        <v>26101255.550000001</v>
      </c>
      <c r="P313" s="38">
        <f t="shared" si="34"/>
        <v>5220.3555171103426</v>
      </c>
      <c r="Q313" s="38">
        <v>146310.81</v>
      </c>
      <c r="R313" s="40" t="s">
        <v>194</v>
      </c>
    </row>
    <row r="314" spans="1:18" ht="24.95" customHeight="1" x14ac:dyDescent="0.25">
      <c r="A314" s="47">
        <v>289</v>
      </c>
      <c r="B314" s="44" t="s">
        <v>153</v>
      </c>
      <c r="C314" s="37">
        <v>2011</v>
      </c>
      <c r="D314" s="37"/>
      <c r="E314" s="20" t="s">
        <v>29</v>
      </c>
      <c r="F314" s="37">
        <v>10</v>
      </c>
      <c r="G314" s="37">
        <v>1</v>
      </c>
      <c r="H314" s="38">
        <v>2348.9</v>
      </c>
      <c r="I314" s="38">
        <v>1683.6</v>
      </c>
      <c r="J314" s="39">
        <v>47</v>
      </c>
      <c r="K314" s="38">
        <f>'прил 2'!C312</f>
        <v>5513315.3400000008</v>
      </c>
      <c r="L314" s="38">
        <f t="shared" si="35"/>
        <v>0</v>
      </c>
      <c r="M314" s="38">
        <v>0</v>
      </c>
      <c r="N314" s="38">
        <v>0</v>
      </c>
      <c r="O314" s="38">
        <f t="shared" si="36"/>
        <v>5513315.3400000008</v>
      </c>
      <c r="P314" s="38">
        <f t="shared" si="34"/>
        <v>3274.7180684248046</v>
      </c>
      <c r="Q314" s="38">
        <v>146310.81</v>
      </c>
      <c r="R314" s="40" t="s">
        <v>194</v>
      </c>
    </row>
    <row r="315" spans="1:18" ht="24.95" customHeight="1" x14ac:dyDescent="0.25">
      <c r="A315" s="47">
        <v>290</v>
      </c>
      <c r="B315" s="44" t="s">
        <v>159</v>
      </c>
      <c r="C315" s="37">
        <v>1975</v>
      </c>
      <c r="D315" s="37">
        <v>2011</v>
      </c>
      <c r="E315" s="20" t="s">
        <v>32</v>
      </c>
      <c r="F315" s="37">
        <v>9</v>
      </c>
      <c r="G315" s="37">
        <v>6</v>
      </c>
      <c r="H315" s="38">
        <v>18429.900000000001</v>
      </c>
      <c r="I315" s="38">
        <v>12646.09</v>
      </c>
      <c r="J315" s="39">
        <v>662</v>
      </c>
      <c r="K315" s="38">
        <f>'прил 2'!C313</f>
        <v>32813150.18</v>
      </c>
      <c r="L315" s="38">
        <f t="shared" si="35"/>
        <v>0</v>
      </c>
      <c r="M315" s="38">
        <v>0</v>
      </c>
      <c r="N315" s="38">
        <v>0</v>
      </c>
      <c r="O315" s="38">
        <f t="shared" si="36"/>
        <v>32813150.18</v>
      </c>
      <c r="P315" s="38">
        <f t="shared" si="34"/>
        <v>2594.726921918158</v>
      </c>
      <c r="Q315" s="38">
        <v>146310.81</v>
      </c>
      <c r="R315" s="40" t="s">
        <v>194</v>
      </c>
    </row>
    <row r="316" spans="1:18" ht="24.95" customHeight="1" x14ac:dyDescent="0.25">
      <c r="A316" s="47">
        <v>291</v>
      </c>
      <c r="B316" s="44" t="s">
        <v>419</v>
      </c>
      <c r="C316" s="37">
        <v>1964</v>
      </c>
      <c r="D316" s="37">
        <v>2019</v>
      </c>
      <c r="E316" s="20" t="s">
        <v>70</v>
      </c>
      <c r="F316" s="37">
        <v>5</v>
      </c>
      <c r="G316" s="37">
        <v>4</v>
      </c>
      <c r="H316" s="38">
        <v>4673.7</v>
      </c>
      <c r="I316" s="38">
        <v>2588</v>
      </c>
      <c r="J316" s="39">
        <v>182</v>
      </c>
      <c r="K316" s="38">
        <f>'прил 2'!C314</f>
        <v>10536680.950000001</v>
      </c>
      <c r="L316" s="38">
        <f t="shared" si="35"/>
        <v>0</v>
      </c>
      <c r="M316" s="38">
        <v>0</v>
      </c>
      <c r="N316" s="38">
        <v>0</v>
      </c>
      <c r="O316" s="38">
        <f t="shared" si="36"/>
        <v>10536680.950000001</v>
      </c>
      <c r="P316" s="38">
        <f t="shared" si="34"/>
        <v>4071.3604907264303</v>
      </c>
      <c r="Q316" s="38">
        <v>7462.26</v>
      </c>
      <c r="R316" s="40" t="s">
        <v>194</v>
      </c>
    </row>
    <row r="317" spans="1:18" ht="24.95" customHeight="1" x14ac:dyDescent="0.25">
      <c r="A317" s="47">
        <v>292</v>
      </c>
      <c r="B317" s="44" t="s">
        <v>61</v>
      </c>
      <c r="C317" s="37">
        <v>2009</v>
      </c>
      <c r="D317" s="37"/>
      <c r="E317" s="20" t="s">
        <v>29</v>
      </c>
      <c r="F317" s="37">
        <v>10</v>
      </c>
      <c r="G317" s="37">
        <v>1</v>
      </c>
      <c r="H317" s="38">
        <v>3804.8</v>
      </c>
      <c r="I317" s="38">
        <v>2742.8</v>
      </c>
      <c r="J317" s="39">
        <v>22</v>
      </c>
      <c r="K317" s="38">
        <f>'прил 2'!C315</f>
        <v>9149455.9699999988</v>
      </c>
      <c r="L317" s="38">
        <f t="shared" si="35"/>
        <v>0</v>
      </c>
      <c r="M317" s="38">
        <v>0</v>
      </c>
      <c r="N317" s="38">
        <v>0</v>
      </c>
      <c r="O317" s="38">
        <f t="shared" si="36"/>
        <v>9149455.9699999988</v>
      </c>
      <c r="P317" s="38">
        <f t="shared" si="34"/>
        <v>3335.8086517427441</v>
      </c>
      <c r="Q317" s="38">
        <v>146722.81</v>
      </c>
      <c r="R317" s="40" t="s">
        <v>194</v>
      </c>
    </row>
    <row r="318" spans="1:18" ht="24.95" customHeight="1" x14ac:dyDescent="0.25">
      <c r="A318" s="47">
        <v>293</v>
      </c>
      <c r="B318" s="44" t="s">
        <v>60</v>
      </c>
      <c r="C318" s="37">
        <v>1991</v>
      </c>
      <c r="D318" s="37"/>
      <c r="E318" s="20" t="s">
        <v>29</v>
      </c>
      <c r="F318" s="37">
        <v>10</v>
      </c>
      <c r="G318" s="37">
        <v>3</v>
      </c>
      <c r="H318" s="38">
        <v>7308.9</v>
      </c>
      <c r="I318" s="38">
        <v>6441.71</v>
      </c>
      <c r="J318" s="39">
        <v>386</v>
      </c>
      <c r="K318" s="38">
        <f>'прил 2'!C316</f>
        <v>26622317.349999998</v>
      </c>
      <c r="L318" s="38">
        <f t="shared" si="35"/>
        <v>0</v>
      </c>
      <c r="M318" s="38">
        <v>0</v>
      </c>
      <c r="N318" s="38">
        <v>0</v>
      </c>
      <c r="O318" s="38">
        <f t="shared" si="36"/>
        <v>26622317.349999998</v>
      </c>
      <c r="P318" s="38">
        <f t="shared" si="34"/>
        <v>4132.8028349615242</v>
      </c>
      <c r="Q318" s="38">
        <v>146697.81</v>
      </c>
      <c r="R318" s="40" t="s">
        <v>194</v>
      </c>
    </row>
    <row r="319" spans="1:18" ht="24.95" customHeight="1" x14ac:dyDescent="0.25">
      <c r="A319" s="47">
        <v>294</v>
      </c>
      <c r="B319" s="44" t="s">
        <v>420</v>
      </c>
      <c r="C319" s="37">
        <v>1971</v>
      </c>
      <c r="D319" s="37"/>
      <c r="E319" s="20" t="s">
        <v>29</v>
      </c>
      <c r="F319" s="37">
        <v>9</v>
      </c>
      <c r="G319" s="37">
        <v>2</v>
      </c>
      <c r="H319" s="38">
        <v>8655.6</v>
      </c>
      <c r="I319" s="38">
        <v>5646.7</v>
      </c>
      <c r="J319" s="39">
        <v>133</v>
      </c>
      <c r="K319" s="38">
        <f>'прил 2'!C317</f>
        <v>120000</v>
      </c>
      <c r="L319" s="38">
        <f t="shared" si="35"/>
        <v>0</v>
      </c>
      <c r="M319" s="38">
        <v>0</v>
      </c>
      <c r="N319" s="38">
        <v>0</v>
      </c>
      <c r="O319" s="38">
        <f t="shared" si="36"/>
        <v>120000</v>
      </c>
      <c r="P319" s="38">
        <f t="shared" si="34"/>
        <v>21.251350346219915</v>
      </c>
      <c r="Q319" s="38">
        <v>412</v>
      </c>
      <c r="R319" s="40" t="s">
        <v>194</v>
      </c>
    </row>
    <row r="320" spans="1:18" ht="24.95" customHeight="1" x14ac:dyDescent="0.25">
      <c r="A320" s="47">
        <v>295</v>
      </c>
      <c r="B320" s="44" t="s">
        <v>421</v>
      </c>
      <c r="C320" s="37">
        <v>1982</v>
      </c>
      <c r="D320" s="37"/>
      <c r="E320" s="20" t="s">
        <v>32</v>
      </c>
      <c r="F320" s="37">
        <v>9</v>
      </c>
      <c r="G320" s="37">
        <v>5</v>
      </c>
      <c r="H320" s="38">
        <v>14935.7</v>
      </c>
      <c r="I320" s="38">
        <v>10069.030000000001</v>
      </c>
      <c r="J320" s="39">
        <v>858</v>
      </c>
      <c r="K320" s="38">
        <f>'прил 2'!C318</f>
        <v>15896795.859999999</v>
      </c>
      <c r="L320" s="38">
        <f t="shared" si="35"/>
        <v>0</v>
      </c>
      <c r="M320" s="38">
        <v>15494899.74</v>
      </c>
      <c r="N320" s="38">
        <v>0</v>
      </c>
      <c r="O320" s="38">
        <f t="shared" si="36"/>
        <v>401896.11999999918</v>
      </c>
      <c r="P320" s="38">
        <f t="shared" si="34"/>
        <v>1578.7812589693344</v>
      </c>
      <c r="Q320" s="38">
        <v>146854.077198082</v>
      </c>
      <c r="R320" s="40" t="s">
        <v>194</v>
      </c>
    </row>
    <row r="321" spans="1:18" ht="24.95" customHeight="1" x14ac:dyDescent="0.25">
      <c r="A321" s="47">
        <v>296</v>
      </c>
      <c r="B321" s="44" t="s">
        <v>422</v>
      </c>
      <c r="C321" s="37">
        <v>1985</v>
      </c>
      <c r="D321" s="37"/>
      <c r="E321" s="20" t="s">
        <v>29</v>
      </c>
      <c r="F321" s="37">
        <v>9</v>
      </c>
      <c r="G321" s="37">
        <v>1</v>
      </c>
      <c r="H321" s="38">
        <v>7411.9</v>
      </c>
      <c r="I321" s="38">
        <v>4907.1000000000004</v>
      </c>
      <c r="J321" s="39">
        <v>517</v>
      </c>
      <c r="K321" s="38">
        <f>'прил 2'!C319</f>
        <v>3196103.91</v>
      </c>
      <c r="L321" s="38">
        <f t="shared" si="35"/>
        <v>0</v>
      </c>
      <c r="M321" s="38">
        <v>3098979.95</v>
      </c>
      <c r="N321" s="38">
        <v>0</v>
      </c>
      <c r="O321" s="38">
        <f t="shared" si="36"/>
        <v>97123.959999999963</v>
      </c>
      <c r="P321" s="38">
        <f t="shared" si="34"/>
        <v>651.32235128691082</v>
      </c>
      <c r="Q321" s="38">
        <v>147563.51747182701</v>
      </c>
      <c r="R321" s="40" t="s">
        <v>194</v>
      </c>
    </row>
    <row r="322" spans="1:18" ht="24.95" customHeight="1" x14ac:dyDescent="0.25">
      <c r="A322" s="47">
        <v>297</v>
      </c>
      <c r="B322" s="44" t="s">
        <v>423</v>
      </c>
      <c r="C322" s="37">
        <v>1988</v>
      </c>
      <c r="D322" s="37"/>
      <c r="E322" s="20" t="s">
        <v>29</v>
      </c>
      <c r="F322" s="37">
        <v>9</v>
      </c>
      <c r="G322" s="37">
        <v>10</v>
      </c>
      <c r="H322" s="38">
        <v>26614.400000000001</v>
      </c>
      <c r="I322" s="38">
        <v>20250.330000000002</v>
      </c>
      <c r="J322" s="39">
        <v>1115</v>
      </c>
      <c r="K322" s="38">
        <f>'прил 2'!C320</f>
        <v>31793591.109999999</v>
      </c>
      <c r="L322" s="38">
        <f t="shared" si="35"/>
        <v>0</v>
      </c>
      <c r="M322" s="38">
        <v>30989799.469999999</v>
      </c>
      <c r="N322" s="38">
        <v>0</v>
      </c>
      <c r="O322" s="38">
        <f t="shared" si="36"/>
        <v>803791.6400000006</v>
      </c>
      <c r="P322" s="38">
        <f t="shared" si="34"/>
        <v>1570.0282963289978</v>
      </c>
      <c r="Q322" s="38">
        <v>146514.999078425</v>
      </c>
      <c r="R322" s="40" t="s">
        <v>194</v>
      </c>
    </row>
    <row r="323" spans="1:18" ht="24.95" customHeight="1" x14ac:dyDescent="0.25">
      <c r="A323" s="47">
        <v>298</v>
      </c>
      <c r="B323" s="44" t="s">
        <v>424</v>
      </c>
      <c r="C323" s="37">
        <v>1989</v>
      </c>
      <c r="D323" s="37"/>
      <c r="E323" s="20" t="s">
        <v>32</v>
      </c>
      <c r="F323" s="37">
        <v>10</v>
      </c>
      <c r="G323" s="37">
        <v>7</v>
      </c>
      <c r="H323" s="38">
        <v>18518.509999999998</v>
      </c>
      <c r="I323" s="38">
        <v>14840.41</v>
      </c>
      <c r="J323" s="39">
        <v>1667</v>
      </c>
      <c r="K323" s="38">
        <f>'прил 2'!C321</f>
        <v>25386838.549999997</v>
      </c>
      <c r="L323" s="38">
        <f t="shared" si="35"/>
        <v>0</v>
      </c>
      <c r="M323" s="38">
        <v>24769324.460000001</v>
      </c>
      <c r="N323" s="38">
        <v>0</v>
      </c>
      <c r="O323" s="38">
        <f t="shared" si="36"/>
        <v>617514.08999999613</v>
      </c>
      <c r="P323" s="38">
        <f t="shared" si="34"/>
        <v>1710.6561442709465</v>
      </c>
      <c r="Q323" s="38">
        <v>166256.92739497099</v>
      </c>
      <c r="R323" s="40" t="s">
        <v>194</v>
      </c>
    </row>
    <row r="324" spans="1:18" ht="24.95" customHeight="1" x14ac:dyDescent="0.25">
      <c r="A324" s="47">
        <v>299</v>
      </c>
      <c r="B324" s="44" t="s">
        <v>425</v>
      </c>
      <c r="C324" s="37">
        <v>1989</v>
      </c>
      <c r="D324" s="37"/>
      <c r="E324" s="20" t="s">
        <v>32</v>
      </c>
      <c r="F324" s="37">
        <v>10</v>
      </c>
      <c r="G324" s="37">
        <v>7</v>
      </c>
      <c r="H324" s="38">
        <v>22950.6</v>
      </c>
      <c r="I324" s="38">
        <v>15708.13</v>
      </c>
      <c r="J324" s="39">
        <v>1595</v>
      </c>
      <c r="K324" s="38">
        <f>'прил 2'!C322</f>
        <v>25386838.549999997</v>
      </c>
      <c r="L324" s="38">
        <f t="shared" si="35"/>
        <v>0</v>
      </c>
      <c r="M324" s="38">
        <v>24769324.460000001</v>
      </c>
      <c r="N324" s="38">
        <v>0</v>
      </c>
      <c r="O324" s="38">
        <f t="shared" si="36"/>
        <v>617514.08999999613</v>
      </c>
      <c r="P324" s="38">
        <f t="shared" si="34"/>
        <v>1616.1591831745725</v>
      </c>
      <c r="Q324" s="38">
        <v>166228.248492265</v>
      </c>
      <c r="R324" s="40" t="s">
        <v>194</v>
      </c>
    </row>
    <row r="325" spans="1:18" ht="24.95" customHeight="1" x14ac:dyDescent="0.25">
      <c r="A325" s="47">
        <v>300</v>
      </c>
      <c r="B325" s="44" t="s">
        <v>426</v>
      </c>
      <c r="C325" s="37">
        <v>1990</v>
      </c>
      <c r="D325" s="37"/>
      <c r="E325" s="20" t="s">
        <v>29</v>
      </c>
      <c r="F325" s="37">
        <v>16</v>
      </c>
      <c r="G325" s="37">
        <v>1</v>
      </c>
      <c r="H325" s="38">
        <v>7250.2</v>
      </c>
      <c r="I325" s="38">
        <v>5315.6</v>
      </c>
      <c r="J325" s="39">
        <v>485</v>
      </c>
      <c r="K325" s="38">
        <f>'прил 2'!C323</f>
        <v>7698031.6899999995</v>
      </c>
      <c r="L325" s="38">
        <f t="shared" si="35"/>
        <v>0</v>
      </c>
      <c r="M325" s="38">
        <v>7513808.7699999996</v>
      </c>
      <c r="N325" s="38">
        <v>0</v>
      </c>
      <c r="O325" s="38">
        <f t="shared" si="36"/>
        <v>184222.91999999993</v>
      </c>
      <c r="P325" s="38">
        <f t="shared" si="34"/>
        <v>1448.1961942207838</v>
      </c>
      <c r="Q325" s="38">
        <v>167187.20258409201</v>
      </c>
      <c r="R325" s="40" t="s">
        <v>194</v>
      </c>
    </row>
    <row r="326" spans="1:18" ht="24.95" customHeight="1" x14ac:dyDescent="0.25">
      <c r="A326" s="47">
        <v>301</v>
      </c>
      <c r="B326" s="44" t="s">
        <v>84</v>
      </c>
      <c r="C326" s="37">
        <v>1990</v>
      </c>
      <c r="D326" s="37"/>
      <c r="E326" s="20" t="s">
        <v>32</v>
      </c>
      <c r="F326" s="37">
        <v>9</v>
      </c>
      <c r="G326" s="37">
        <v>6</v>
      </c>
      <c r="H326" s="38">
        <v>14079.7</v>
      </c>
      <c r="I326" s="38">
        <v>14052.43</v>
      </c>
      <c r="J326" s="39">
        <v>939</v>
      </c>
      <c r="K326" s="38">
        <f>'прил 2'!C324</f>
        <v>15896795.859999999</v>
      </c>
      <c r="L326" s="38">
        <f t="shared" si="35"/>
        <v>0</v>
      </c>
      <c r="M326" s="38">
        <v>15494899.74</v>
      </c>
      <c r="N326" s="38">
        <v>0</v>
      </c>
      <c r="O326" s="38">
        <f t="shared" si="36"/>
        <v>401896.11999999918</v>
      </c>
      <c r="P326" s="38">
        <f t="shared" si="34"/>
        <v>1131.2488914728626</v>
      </c>
      <c r="Q326" s="38">
        <v>146662.902186583</v>
      </c>
      <c r="R326" s="40" t="s">
        <v>194</v>
      </c>
    </row>
    <row r="327" spans="1:18" ht="24.95" customHeight="1" x14ac:dyDescent="0.25">
      <c r="A327" s="47">
        <v>302</v>
      </c>
      <c r="B327" s="44" t="s">
        <v>83</v>
      </c>
      <c r="C327" s="37">
        <v>1990</v>
      </c>
      <c r="D327" s="37"/>
      <c r="E327" s="20" t="s">
        <v>32</v>
      </c>
      <c r="F327" s="37">
        <v>9</v>
      </c>
      <c r="G327" s="37">
        <v>5</v>
      </c>
      <c r="H327" s="38">
        <v>12839.64</v>
      </c>
      <c r="I327" s="38">
        <v>11672.45</v>
      </c>
      <c r="J327" s="39">
        <v>753</v>
      </c>
      <c r="K327" s="38">
        <f>'прил 2'!C325</f>
        <v>15896795.859999999</v>
      </c>
      <c r="L327" s="38">
        <f t="shared" si="35"/>
        <v>0</v>
      </c>
      <c r="M327" s="38">
        <v>15494899.74</v>
      </c>
      <c r="N327" s="38">
        <v>0</v>
      </c>
      <c r="O327" s="38">
        <f t="shared" si="36"/>
        <v>401896.11999999918</v>
      </c>
      <c r="P327" s="38">
        <f t="shared" si="34"/>
        <v>1361.9073853389818</v>
      </c>
      <c r="Q327" s="38">
        <v>146761.43392064201</v>
      </c>
      <c r="R327" s="40" t="s">
        <v>194</v>
      </c>
    </row>
    <row r="328" spans="1:18" ht="24.95" customHeight="1" x14ac:dyDescent="0.25">
      <c r="A328" s="47">
        <v>303</v>
      </c>
      <c r="B328" s="44" t="s">
        <v>427</v>
      </c>
      <c r="C328" s="37">
        <v>1991</v>
      </c>
      <c r="D328" s="37"/>
      <c r="E328" s="20" t="s">
        <v>32</v>
      </c>
      <c r="F328" s="37">
        <v>9</v>
      </c>
      <c r="G328" s="37">
        <v>3</v>
      </c>
      <c r="H328" s="38">
        <v>6091.3</v>
      </c>
      <c r="I328" s="38">
        <v>6005.8</v>
      </c>
      <c r="J328" s="39">
        <v>397</v>
      </c>
      <c r="K328" s="38">
        <f>'прил 2'!C326</f>
        <v>9538077.3900000006</v>
      </c>
      <c r="L328" s="38">
        <f t="shared" si="35"/>
        <v>0</v>
      </c>
      <c r="M328" s="38">
        <v>9296939.8399999999</v>
      </c>
      <c r="N328" s="38">
        <v>0</v>
      </c>
      <c r="O328" s="38">
        <f t="shared" si="36"/>
        <v>241137.55000000075</v>
      </c>
      <c r="P328" s="38">
        <f t="shared" si="34"/>
        <v>1588.1443587865065</v>
      </c>
      <c r="Q328" s="38">
        <v>147310.35482833299</v>
      </c>
      <c r="R328" s="40" t="s">
        <v>194</v>
      </c>
    </row>
    <row r="329" spans="1:18" ht="24.95" customHeight="1" x14ac:dyDescent="0.25">
      <c r="A329" s="47">
        <v>304</v>
      </c>
      <c r="B329" s="44" t="s">
        <v>428</v>
      </c>
      <c r="C329" s="37">
        <v>1992</v>
      </c>
      <c r="D329" s="37"/>
      <c r="E329" s="20" t="s">
        <v>32</v>
      </c>
      <c r="F329" s="37">
        <v>10</v>
      </c>
      <c r="G329" s="37">
        <v>7</v>
      </c>
      <c r="H329" s="38">
        <v>17342</v>
      </c>
      <c r="I329" s="38">
        <v>14100.41</v>
      </c>
      <c r="J329" s="39">
        <v>1307</v>
      </c>
      <c r="K329" s="38">
        <f>'прил 2'!C327</f>
        <v>25386838.549999997</v>
      </c>
      <c r="L329" s="38">
        <f t="shared" si="35"/>
        <v>0</v>
      </c>
      <c r="M329" s="38">
        <v>24769324.449999999</v>
      </c>
      <c r="N329" s="38">
        <v>0</v>
      </c>
      <c r="O329" s="38">
        <f t="shared" si="36"/>
        <v>617514.09999999776</v>
      </c>
      <c r="P329" s="38">
        <f t="shared" si="34"/>
        <v>1800.4326505399486</v>
      </c>
      <c r="Q329" s="38">
        <v>166284.17368584301</v>
      </c>
      <c r="R329" s="40" t="s">
        <v>194</v>
      </c>
    </row>
    <row r="330" spans="1:18" ht="24.95" customHeight="1" x14ac:dyDescent="0.25">
      <c r="A330" s="47">
        <v>305</v>
      </c>
      <c r="B330" s="44" t="s">
        <v>429</v>
      </c>
      <c r="C330" s="37">
        <v>1991</v>
      </c>
      <c r="D330" s="37"/>
      <c r="E330" s="20" t="s">
        <v>32</v>
      </c>
      <c r="F330" s="37">
        <v>10</v>
      </c>
      <c r="G330" s="37">
        <v>8</v>
      </c>
      <c r="H330" s="38">
        <v>21001.4</v>
      </c>
      <c r="I330" s="38">
        <v>17601.759999999998</v>
      </c>
      <c r="J330" s="39">
        <v>1192</v>
      </c>
      <c r="K330" s="38">
        <f>'прил 2'!C328</f>
        <v>29013530.309999999</v>
      </c>
      <c r="L330" s="38">
        <f t="shared" si="35"/>
        <v>0</v>
      </c>
      <c r="M330" s="38">
        <v>28307799.379999999</v>
      </c>
      <c r="N330" s="38">
        <v>0</v>
      </c>
      <c r="O330" s="38">
        <f t="shared" si="36"/>
        <v>705730.9299999997</v>
      </c>
      <c r="P330" s="38">
        <f t="shared" si="34"/>
        <v>1648.3312072201873</v>
      </c>
      <c r="Q330" s="38">
        <v>166175.48083019</v>
      </c>
      <c r="R330" s="40" t="s">
        <v>194</v>
      </c>
    </row>
    <row r="331" spans="1:18" ht="24.95" customHeight="1" x14ac:dyDescent="0.25">
      <c r="A331" s="47">
        <v>306</v>
      </c>
      <c r="B331" s="44" t="s">
        <v>123</v>
      </c>
      <c r="C331" s="37">
        <v>1969</v>
      </c>
      <c r="D331" s="37"/>
      <c r="E331" s="20" t="s">
        <v>29</v>
      </c>
      <c r="F331" s="37">
        <v>5</v>
      </c>
      <c r="G331" s="37">
        <v>3</v>
      </c>
      <c r="H331" s="38">
        <v>3715.69</v>
      </c>
      <c r="I331" s="38">
        <v>2932.3</v>
      </c>
      <c r="J331" s="39">
        <v>545</v>
      </c>
      <c r="K331" s="38">
        <f>'прил 2'!C329</f>
        <v>18496010.059999999</v>
      </c>
      <c r="L331" s="38">
        <f t="shared" si="35"/>
        <v>0</v>
      </c>
      <c r="M331" s="38">
        <v>0</v>
      </c>
      <c r="N331" s="38">
        <v>0</v>
      </c>
      <c r="O331" s="38">
        <f t="shared" si="36"/>
        <v>18496010.059999999</v>
      </c>
      <c r="P331" s="38">
        <f t="shared" si="34"/>
        <v>6307.6799986358819</v>
      </c>
      <c r="Q331" s="38">
        <v>12777.26</v>
      </c>
      <c r="R331" s="40" t="s">
        <v>194</v>
      </c>
    </row>
    <row r="332" spans="1:18" ht="24.95" customHeight="1" x14ac:dyDescent="0.25">
      <c r="A332" s="47">
        <v>307</v>
      </c>
      <c r="B332" s="44" t="s">
        <v>430</v>
      </c>
      <c r="C332" s="37">
        <v>1965</v>
      </c>
      <c r="D332" s="37"/>
      <c r="E332" s="20" t="s">
        <v>32</v>
      </c>
      <c r="F332" s="37">
        <v>5</v>
      </c>
      <c r="G332" s="37">
        <v>4</v>
      </c>
      <c r="H332" s="38">
        <v>4576.3999999999996</v>
      </c>
      <c r="I332" s="38">
        <v>3590.1</v>
      </c>
      <c r="J332" s="39">
        <v>235</v>
      </c>
      <c r="K332" s="38">
        <f>'прил 2'!C330</f>
        <v>36531134.350000001</v>
      </c>
      <c r="L332" s="38">
        <f t="shared" si="35"/>
        <v>0</v>
      </c>
      <c r="M332" s="38">
        <v>0</v>
      </c>
      <c r="N332" s="38">
        <v>0</v>
      </c>
      <c r="O332" s="38">
        <f t="shared" si="36"/>
        <v>36531134.350000001</v>
      </c>
      <c r="P332" s="38">
        <f t="shared" ref="P332:P395" si="37">K332/I332</f>
        <v>10175.519999442913</v>
      </c>
      <c r="Q332" s="38">
        <v>22992.26</v>
      </c>
      <c r="R332" s="40" t="s">
        <v>194</v>
      </c>
    </row>
    <row r="333" spans="1:18" ht="24.95" customHeight="1" x14ac:dyDescent="0.25">
      <c r="A333" s="47">
        <v>308</v>
      </c>
      <c r="B333" s="44" t="s">
        <v>173</v>
      </c>
      <c r="C333" s="37">
        <v>1971</v>
      </c>
      <c r="D333" s="37"/>
      <c r="E333" s="20" t="s">
        <v>29</v>
      </c>
      <c r="F333" s="37">
        <v>5</v>
      </c>
      <c r="G333" s="37">
        <v>4</v>
      </c>
      <c r="H333" s="38">
        <v>4435.8999999999996</v>
      </c>
      <c r="I333" s="38">
        <v>3844.8</v>
      </c>
      <c r="J333" s="39">
        <v>241</v>
      </c>
      <c r="K333" s="38">
        <f>'прил 2'!C331</f>
        <v>22055618.300000004</v>
      </c>
      <c r="L333" s="38">
        <f t="shared" si="35"/>
        <v>0</v>
      </c>
      <c r="M333" s="38">
        <v>0</v>
      </c>
      <c r="N333" s="38">
        <v>0</v>
      </c>
      <c r="O333" s="38">
        <f t="shared" si="36"/>
        <v>22055618.300000004</v>
      </c>
      <c r="P333" s="38">
        <f t="shared" si="37"/>
        <v>5736.4799989596349</v>
      </c>
      <c r="Q333" s="38">
        <v>12486.26</v>
      </c>
      <c r="R333" s="40" t="s">
        <v>194</v>
      </c>
    </row>
    <row r="334" spans="1:18" ht="24.95" customHeight="1" x14ac:dyDescent="0.25">
      <c r="A334" s="47">
        <v>309</v>
      </c>
      <c r="B334" s="44" t="s">
        <v>144</v>
      </c>
      <c r="C334" s="37">
        <v>1970</v>
      </c>
      <c r="D334" s="37"/>
      <c r="E334" s="20" t="s">
        <v>29</v>
      </c>
      <c r="F334" s="37">
        <v>9</v>
      </c>
      <c r="G334" s="37">
        <v>1</v>
      </c>
      <c r="H334" s="38">
        <v>3055.3</v>
      </c>
      <c r="I334" s="38">
        <v>2224.5</v>
      </c>
      <c r="J334" s="39">
        <v>202</v>
      </c>
      <c r="K334" s="38">
        <f>'прил 2'!C332</f>
        <v>12717688.949999999</v>
      </c>
      <c r="L334" s="38">
        <f t="shared" si="35"/>
        <v>0</v>
      </c>
      <c r="M334" s="38">
        <v>0</v>
      </c>
      <c r="N334" s="38">
        <v>0</v>
      </c>
      <c r="O334" s="38">
        <f t="shared" si="36"/>
        <v>12717688.949999999</v>
      </c>
      <c r="P334" s="38">
        <f t="shared" si="37"/>
        <v>5717.0999999999995</v>
      </c>
      <c r="Q334" s="38">
        <v>177676.76</v>
      </c>
      <c r="R334" s="40" t="s">
        <v>194</v>
      </c>
    </row>
    <row r="335" spans="1:18" ht="24.95" customHeight="1" x14ac:dyDescent="0.25">
      <c r="A335" s="47">
        <v>310</v>
      </c>
      <c r="B335" s="44" t="s">
        <v>431</v>
      </c>
      <c r="C335" s="37">
        <v>1967</v>
      </c>
      <c r="D335" s="37"/>
      <c r="E335" s="20" t="s">
        <v>32</v>
      </c>
      <c r="F335" s="37">
        <v>5</v>
      </c>
      <c r="G335" s="37">
        <v>6</v>
      </c>
      <c r="H335" s="38">
        <v>4816.1000000000004</v>
      </c>
      <c r="I335" s="38">
        <v>4433</v>
      </c>
      <c r="J335" s="39">
        <v>350</v>
      </c>
      <c r="K335" s="38">
        <f>'прил 2'!C333</f>
        <v>34947910.140000001</v>
      </c>
      <c r="L335" s="38">
        <f t="shared" si="35"/>
        <v>0</v>
      </c>
      <c r="M335" s="38">
        <v>0</v>
      </c>
      <c r="N335" s="38">
        <v>0</v>
      </c>
      <c r="O335" s="38">
        <f t="shared" si="36"/>
        <v>34947910.140000001</v>
      </c>
      <c r="P335" s="38">
        <f t="shared" si="37"/>
        <v>7883.58</v>
      </c>
      <c r="Q335" s="38">
        <v>12777.26</v>
      </c>
      <c r="R335" s="40" t="s">
        <v>194</v>
      </c>
    </row>
    <row r="336" spans="1:18" ht="24.95" customHeight="1" x14ac:dyDescent="0.25">
      <c r="A336" s="47">
        <v>311</v>
      </c>
      <c r="B336" s="44" t="s">
        <v>432</v>
      </c>
      <c r="C336" s="37">
        <v>1967</v>
      </c>
      <c r="D336" s="37"/>
      <c r="E336" s="20" t="s">
        <v>70</v>
      </c>
      <c r="F336" s="37">
        <v>5</v>
      </c>
      <c r="G336" s="37">
        <v>4</v>
      </c>
      <c r="H336" s="38">
        <v>4369.2</v>
      </c>
      <c r="I336" s="38">
        <v>3638.6</v>
      </c>
      <c r="J336" s="39">
        <v>203</v>
      </c>
      <c r="K336" s="38">
        <f>'прил 2'!C334</f>
        <v>30333043.359999999</v>
      </c>
      <c r="L336" s="38">
        <f t="shared" si="35"/>
        <v>0</v>
      </c>
      <c r="M336" s="38">
        <v>0</v>
      </c>
      <c r="N336" s="38">
        <v>0</v>
      </c>
      <c r="O336" s="38">
        <f t="shared" si="36"/>
        <v>30333043.359999999</v>
      </c>
      <c r="P336" s="38">
        <f t="shared" si="37"/>
        <v>8336.4600010993236</v>
      </c>
      <c r="Q336" s="38">
        <v>13710.26</v>
      </c>
      <c r="R336" s="40" t="s">
        <v>194</v>
      </c>
    </row>
    <row r="337" spans="1:18" ht="24.95" customHeight="1" x14ac:dyDescent="0.25">
      <c r="A337" s="47">
        <v>312</v>
      </c>
      <c r="B337" s="44" t="s">
        <v>433</v>
      </c>
      <c r="C337" s="37">
        <v>1965</v>
      </c>
      <c r="D337" s="37"/>
      <c r="E337" s="20" t="s">
        <v>32</v>
      </c>
      <c r="F337" s="37">
        <v>5</v>
      </c>
      <c r="G337" s="37">
        <v>3</v>
      </c>
      <c r="H337" s="38">
        <v>3308.2</v>
      </c>
      <c r="I337" s="38">
        <v>2475.3000000000002</v>
      </c>
      <c r="J337" s="39">
        <v>204</v>
      </c>
      <c r="K337" s="38">
        <f>'прил 2'!C335</f>
        <v>22682857.099999998</v>
      </c>
      <c r="L337" s="38">
        <f t="shared" si="35"/>
        <v>0</v>
      </c>
      <c r="M337" s="38">
        <v>0</v>
      </c>
      <c r="N337" s="38">
        <v>0</v>
      </c>
      <c r="O337" s="38">
        <f t="shared" si="36"/>
        <v>22682857.099999998</v>
      </c>
      <c r="P337" s="38">
        <f t="shared" si="37"/>
        <v>9163.6799983840319</v>
      </c>
      <c r="Q337" s="38">
        <v>20800.259999999998</v>
      </c>
      <c r="R337" s="40" t="s">
        <v>194</v>
      </c>
    </row>
    <row r="338" spans="1:18" ht="24.95" customHeight="1" x14ac:dyDescent="0.25">
      <c r="A338" s="47">
        <v>313</v>
      </c>
      <c r="B338" s="44" t="s">
        <v>434</v>
      </c>
      <c r="C338" s="37">
        <v>1970</v>
      </c>
      <c r="D338" s="37"/>
      <c r="E338" s="20" t="s">
        <v>29</v>
      </c>
      <c r="F338" s="37">
        <v>9</v>
      </c>
      <c r="G338" s="37">
        <v>1</v>
      </c>
      <c r="H338" s="38">
        <v>2506.13</v>
      </c>
      <c r="I338" s="38">
        <v>2301.1999999999998</v>
      </c>
      <c r="J338" s="39">
        <v>179</v>
      </c>
      <c r="K338" s="38">
        <f>'прил 2'!C336</f>
        <v>10778452.610000001</v>
      </c>
      <c r="L338" s="38">
        <f t="shared" si="35"/>
        <v>0</v>
      </c>
      <c r="M338" s="38">
        <v>0</v>
      </c>
      <c r="N338" s="38">
        <v>0</v>
      </c>
      <c r="O338" s="38">
        <f t="shared" si="36"/>
        <v>10778452.610000001</v>
      </c>
      <c r="P338" s="38">
        <f t="shared" si="37"/>
        <v>4683.8400008691124</v>
      </c>
      <c r="Q338" s="38">
        <v>176094.76</v>
      </c>
      <c r="R338" s="40" t="s">
        <v>194</v>
      </c>
    </row>
    <row r="339" spans="1:18" ht="24.95" customHeight="1" x14ac:dyDescent="0.25">
      <c r="A339" s="47">
        <v>314</v>
      </c>
      <c r="B339" s="44" t="s">
        <v>155</v>
      </c>
      <c r="C339" s="37">
        <v>1965</v>
      </c>
      <c r="D339" s="37"/>
      <c r="E339" s="20" t="s">
        <v>29</v>
      </c>
      <c r="F339" s="37">
        <v>5</v>
      </c>
      <c r="G339" s="37">
        <v>6</v>
      </c>
      <c r="H339" s="38">
        <v>7055.7</v>
      </c>
      <c r="I339" s="38">
        <v>4652.8</v>
      </c>
      <c r="J339" s="39">
        <v>373</v>
      </c>
      <c r="K339" s="38">
        <f>'прил 2'!C337</f>
        <v>46385996.540000007</v>
      </c>
      <c r="L339" s="38">
        <f t="shared" si="35"/>
        <v>0</v>
      </c>
      <c r="M339" s="38">
        <v>0</v>
      </c>
      <c r="N339" s="38">
        <v>0</v>
      </c>
      <c r="O339" s="38">
        <f t="shared" si="36"/>
        <v>46385996.540000007</v>
      </c>
      <c r="P339" s="38">
        <f t="shared" si="37"/>
        <v>9969.4799991403033</v>
      </c>
      <c r="Q339" s="38">
        <v>25106.240000000002</v>
      </c>
      <c r="R339" s="40" t="s">
        <v>194</v>
      </c>
    </row>
    <row r="340" spans="1:18" ht="24.95" customHeight="1" x14ac:dyDescent="0.25">
      <c r="A340" s="47">
        <v>315</v>
      </c>
      <c r="B340" s="44" t="s">
        <v>435</v>
      </c>
      <c r="C340" s="37">
        <v>1965</v>
      </c>
      <c r="D340" s="37"/>
      <c r="E340" s="20" t="s">
        <v>29</v>
      </c>
      <c r="F340" s="37">
        <v>5</v>
      </c>
      <c r="G340" s="37">
        <v>6</v>
      </c>
      <c r="H340" s="38">
        <v>7081.4</v>
      </c>
      <c r="I340" s="38">
        <v>4693.2</v>
      </c>
      <c r="J340" s="39">
        <v>441</v>
      </c>
      <c r="K340" s="38">
        <f>'прил 2'!C338</f>
        <v>5696606.1600000001</v>
      </c>
      <c r="L340" s="38">
        <f t="shared" si="35"/>
        <v>0</v>
      </c>
      <c r="M340" s="38">
        <v>0</v>
      </c>
      <c r="N340" s="38">
        <v>0</v>
      </c>
      <c r="O340" s="38">
        <f t="shared" si="36"/>
        <v>5696606.1600000001</v>
      </c>
      <c r="P340" s="38">
        <f t="shared" si="37"/>
        <v>1213.8000000000002</v>
      </c>
      <c r="Q340" s="38">
        <v>7619.26</v>
      </c>
      <c r="R340" s="40" t="s">
        <v>194</v>
      </c>
    </row>
    <row r="341" spans="1:18" ht="24.95" customHeight="1" x14ac:dyDescent="0.25">
      <c r="A341" s="47">
        <v>316</v>
      </c>
      <c r="B341" s="44" t="s">
        <v>436</v>
      </c>
      <c r="C341" s="37">
        <v>1964</v>
      </c>
      <c r="D341" s="37"/>
      <c r="E341" s="20" t="s">
        <v>32</v>
      </c>
      <c r="F341" s="37">
        <v>5</v>
      </c>
      <c r="G341" s="37">
        <v>4</v>
      </c>
      <c r="H341" s="38">
        <v>3553.5</v>
      </c>
      <c r="I341" s="38">
        <v>3255.4</v>
      </c>
      <c r="J341" s="39">
        <v>202</v>
      </c>
      <c r="K341" s="38">
        <f>'прил 2'!C339</f>
        <v>2244663.4099999997</v>
      </c>
      <c r="L341" s="38">
        <f t="shared" si="35"/>
        <v>0</v>
      </c>
      <c r="M341" s="38">
        <v>0</v>
      </c>
      <c r="N341" s="38">
        <v>0</v>
      </c>
      <c r="O341" s="38">
        <f t="shared" si="36"/>
        <v>2244663.4099999997</v>
      </c>
      <c r="P341" s="38">
        <f t="shared" si="37"/>
        <v>689.52000061436365</v>
      </c>
      <c r="Q341" s="38">
        <v>2084.2399999999998</v>
      </c>
      <c r="R341" s="40" t="s">
        <v>194</v>
      </c>
    </row>
    <row r="342" spans="1:18" ht="24.95" customHeight="1" x14ac:dyDescent="0.25">
      <c r="A342" s="47">
        <v>317</v>
      </c>
      <c r="B342" s="44" t="s">
        <v>176</v>
      </c>
      <c r="C342" s="37">
        <v>1961</v>
      </c>
      <c r="D342" s="37"/>
      <c r="E342" s="20" t="s">
        <v>29</v>
      </c>
      <c r="F342" s="37">
        <v>4</v>
      </c>
      <c r="G342" s="37">
        <v>3</v>
      </c>
      <c r="H342" s="38">
        <v>2762.6</v>
      </c>
      <c r="I342" s="38">
        <v>2090.1</v>
      </c>
      <c r="J342" s="39">
        <v>179</v>
      </c>
      <c r="K342" s="38">
        <f>'прил 2'!C340</f>
        <v>200000</v>
      </c>
      <c r="L342" s="38">
        <f t="shared" si="35"/>
        <v>0</v>
      </c>
      <c r="M342" s="38">
        <v>0</v>
      </c>
      <c r="N342" s="38">
        <v>0</v>
      </c>
      <c r="O342" s="38">
        <f t="shared" si="36"/>
        <v>200000</v>
      </c>
      <c r="P342" s="38">
        <f t="shared" si="37"/>
        <v>95.689201473613707</v>
      </c>
      <c r="Q342" s="38">
        <v>643</v>
      </c>
      <c r="R342" s="40" t="s">
        <v>194</v>
      </c>
    </row>
    <row r="343" spans="1:18" ht="24.95" customHeight="1" x14ac:dyDescent="0.25">
      <c r="A343" s="47">
        <v>318</v>
      </c>
      <c r="B343" s="44" t="s">
        <v>437</v>
      </c>
      <c r="C343" s="37">
        <v>1980</v>
      </c>
      <c r="D343" s="37"/>
      <c r="E343" s="20" t="s">
        <v>32</v>
      </c>
      <c r="F343" s="37">
        <v>9</v>
      </c>
      <c r="G343" s="37">
        <v>3</v>
      </c>
      <c r="H343" s="38">
        <v>8502.7999999999993</v>
      </c>
      <c r="I343" s="38">
        <v>5803.87</v>
      </c>
      <c r="J343" s="39">
        <v>490</v>
      </c>
      <c r="K343" s="38">
        <f>'прил 2'!C341</f>
        <v>1080000</v>
      </c>
      <c r="L343" s="38">
        <f t="shared" si="35"/>
        <v>0</v>
      </c>
      <c r="M343" s="38">
        <v>0</v>
      </c>
      <c r="N343" s="38">
        <v>0</v>
      </c>
      <c r="O343" s="38">
        <f t="shared" si="36"/>
        <v>1080000</v>
      </c>
      <c r="P343" s="38">
        <f t="shared" si="37"/>
        <v>186.08273445132301</v>
      </c>
      <c r="Q343" s="38">
        <v>412</v>
      </c>
      <c r="R343" s="40" t="s">
        <v>194</v>
      </c>
    </row>
    <row r="344" spans="1:18" ht="24.95" customHeight="1" x14ac:dyDescent="0.25">
      <c r="A344" s="47">
        <v>319</v>
      </c>
      <c r="B344" s="44" t="s">
        <v>175</v>
      </c>
      <c r="C344" s="37">
        <v>1970</v>
      </c>
      <c r="D344" s="37"/>
      <c r="E344" s="20" t="s">
        <v>29</v>
      </c>
      <c r="F344" s="37">
        <v>5</v>
      </c>
      <c r="G344" s="37">
        <v>6</v>
      </c>
      <c r="H344" s="38">
        <v>5150.09</v>
      </c>
      <c r="I344" s="38">
        <v>4681.8999999999996</v>
      </c>
      <c r="J344" s="39">
        <v>356</v>
      </c>
      <c r="K344" s="38">
        <f>'прил 2'!C342</f>
        <v>28296410.000000004</v>
      </c>
      <c r="L344" s="38">
        <f t="shared" si="35"/>
        <v>0</v>
      </c>
      <c r="M344" s="38">
        <v>22960143.989999998</v>
      </c>
      <c r="N344" s="38">
        <v>0</v>
      </c>
      <c r="O344" s="38">
        <f t="shared" si="36"/>
        <v>5336266.0100000054</v>
      </c>
      <c r="P344" s="38">
        <f t="shared" si="37"/>
        <v>6043.7877784660086</v>
      </c>
      <c r="Q344" s="38">
        <v>17975.259999999998</v>
      </c>
      <c r="R344" s="40" t="s">
        <v>194</v>
      </c>
    </row>
    <row r="345" spans="1:18" ht="24.95" customHeight="1" x14ac:dyDescent="0.25">
      <c r="A345" s="47">
        <v>320</v>
      </c>
      <c r="B345" s="44" t="s">
        <v>181</v>
      </c>
      <c r="C345" s="37">
        <v>1991</v>
      </c>
      <c r="D345" s="37"/>
      <c r="E345" s="20" t="s">
        <v>32</v>
      </c>
      <c r="F345" s="37">
        <v>9</v>
      </c>
      <c r="G345" s="37">
        <v>4</v>
      </c>
      <c r="H345" s="38">
        <v>9418.2000000000007</v>
      </c>
      <c r="I345" s="38">
        <v>7888.3</v>
      </c>
      <c r="J345" s="39">
        <v>571</v>
      </c>
      <c r="K345" s="38">
        <f>'прил 2'!C343</f>
        <v>12965301</v>
      </c>
      <c r="L345" s="38">
        <f t="shared" si="35"/>
        <v>0</v>
      </c>
      <c r="M345" s="38">
        <v>0</v>
      </c>
      <c r="N345" s="38">
        <v>0</v>
      </c>
      <c r="O345" s="38">
        <f t="shared" si="36"/>
        <v>12965301</v>
      </c>
      <c r="P345" s="38">
        <f t="shared" si="37"/>
        <v>1643.6115512848141</v>
      </c>
      <c r="Q345" s="38">
        <v>1272.8606417098699</v>
      </c>
      <c r="R345" s="40" t="s">
        <v>194</v>
      </c>
    </row>
    <row r="346" spans="1:18" ht="24.95" customHeight="1" x14ac:dyDescent="0.25">
      <c r="A346" s="47">
        <v>321</v>
      </c>
      <c r="B346" s="44" t="s">
        <v>438</v>
      </c>
      <c r="C346" s="37">
        <v>1991</v>
      </c>
      <c r="D346" s="37"/>
      <c r="E346" s="20" t="s">
        <v>32</v>
      </c>
      <c r="F346" s="37">
        <v>10</v>
      </c>
      <c r="G346" s="37">
        <v>8</v>
      </c>
      <c r="H346" s="38">
        <v>20545.5</v>
      </c>
      <c r="I346" s="38">
        <v>16723.2</v>
      </c>
      <c r="J346" s="39">
        <v>1295</v>
      </c>
      <c r="K346" s="38">
        <f>'прил 2'!C344</f>
        <v>29579130</v>
      </c>
      <c r="L346" s="38">
        <f t="shared" si="35"/>
        <v>0</v>
      </c>
      <c r="M346" s="38">
        <v>0</v>
      </c>
      <c r="N346" s="38">
        <v>0</v>
      </c>
      <c r="O346" s="38">
        <f t="shared" si="36"/>
        <v>29579130</v>
      </c>
      <c r="P346" s="38">
        <f t="shared" si="37"/>
        <v>1768.7482060849597</v>
      </c>
      <c r="Q346" s="38">
        <v>872.71666905855295</v>
      </c>
      <c r="R346" s="40" t="s">
        <v>194</v>
      </c>
    </row>
    <row r="347" spans="1:18" ht="24.95" customHeight="1" x14ac:dyDescent="0.25">
      <c r="A347" s="47">
        <v>322</v>
      </c>
      <c r="B347" s="44" t="s">
        <v>439</v>
      </c>
      <c r="C347" s="37">
        <v>1992</v>
      </c>
      <c r="D347" s="37"/>
      <c r="E347" s="20" t="s">
        <v>32</v>
      </c>
      <c r="F347" s="37">
        <v>9</v>
      </c>
      <c r="G347" s="37">
        <v>3</v>
      </c>
      <c r="H347" s="38">
        <v>7727.7</v>
      </c>
      <c r="I347" s="38">
        <v>5964.5</v>
      </c>
      <c r="J347" s="39">
        <v>465</v>
      </c>
      <c r="K347" s="38">
        <f>'прил 2'!C345</f>
        <v>9723976</v>
      </c>
      <c r="L347" s="38">
        <f t="shared" si="35"/>
        <v>0</v>
      </c>
      <c r="M347" s="38">
        <v>0</v>
      </c>
      <c r="N347" s="38">
        <v>0</v>
      </c>
      <c r="O347" s="38">
        <f t="shared" si="36"/>
        <v>9723976</v>
      </c>
      <c r="P347" s="38">
        <f t="shared" si="37"/>
        <v>1630.3086595691173</v>
      </c>
      <c r="Q347" s="38">
        <v>1550.52410093051</v>
      </c>
      <c r="R347" s="40" t="s">
        <v>194</v>
      </c>
    </row>
    <row r="348" spans="1:18" ht="24.95" customHeight="1" x14ac:dyDescent="0.25">
      <c r="A348" s="47">
        <v>323</v>
      </c>
      <c r="B348" s="44" t="s">
        <v>440</v>
      </c>
      <c r="C348" s="37">
        <v>1992</v>
      </c>
      <c r="D348" s="37"/>
      <c r="E348" s="20" t="s">
        <v>32</v>
      </c>
      <c r="F348" s="37">
        <v>9</v>
      </c>
      <c r="G348" s="37">
        <v>3</v>
      </c>
      <c r="H348" s="38">
        <v>7646.3</v>
      </c>
      <c r="I348" s="38">
        <v>6238.2</v>
      </c>
      <c r="J348" s="39">
        <v>445</v>
      </c>
      <c r="K348" s="38">
        <f>'прил 2'!C346</f>
        <v>9723976</v>
      </c>
      <c r="L348" s="38">
        <f t="shared" si="35"/>
        <v>0</v>
      </c>
      <c r="M348" s="38">
        <v>0</v>
      </c>
      <c r="N348" s="38">
        <v>0</v>
      </c>
      <c r="O348" s="38">
        <f t="shared" si="36"/>
        <v>9723976</v>
      </c>
      <c r="P348" s="38">
        <f t="shared" si="37"/>
        <v>1558.7791350068931</v>
      </c>
      <c r="Q348" s="38">
        <v>1500.5715430733201</v>
      </c>
      <c r="R348" s="40" t="s">
        <v>194</v>
      </c>
    </row>
    <row r="349" spans="1:18" ht="24.95" customHeight="1" x14ac:dyDescent="0.25">
      <c r="A349" s="47">
        <v>324</v>
      </c>
      <c r="B349" s="44" t="s">
        <v>441</v>
      </c>
      <c r="C349" s="37">
        <v>1992</v>
      </c>
      <c r="D349" s="37"/>
      <c r="E349" s="20" t="s">
        <v>32</v>
      </c>
      <c r="F349" s="37">
        <v>10</v>
      </c>
      <c r="G349" s="37">
        <v>3</v>
      </c>
      <c r="H349" s="38">
        <v>8306.6</v>
      </c>
      <c r="I349" s="38">
        <v>6823.15</v>
      </c>
      <c r="J349" s="39">
        <v>529</v>
      </c>
      <c r="K349" s="38">
        <f>'прил 2'!C347</f>
        <v>11092174</v>
      </c>
      <c r="L349" s="38">
        <f t="shared" si="35"/>
        <v>0</v>
      </c>
      <c r="M349" s="38">
        <v>0</v>
      </c>
      <c r="N349" s="38">
        <v>0</v>
      </c>
      <c r="O349" s="38">
        <f t="shared" si="36"/>
        <v>11092174</v>
      </c>
      <c r="P349" s="38">
        <f t="shared" si="37"/>
        <v>1625.6676168631791</v>
      </c>
      <c r="Q349" s="38">
        <v>1541.1935542967699</v>
      </c>
      <c r="R349" s="40" t="s">
        <v>194</v>
      </c>
    </row>
    <row r="350" spans="1:18" ht="24.95" customHeight="1" x14ac:dyDescent="0.25">
      <c r="A350" s="47">
        <v>325</v>
      </c>
      <c r="B350" s="44" t="s">
        <v>442</v>
      </c>
      <c r="C350" s="37">
        <v>1992</v>
      </c>
      <c r="D350" s="37"/>
      <c r="E350" s="20" t="s">
        <v>32</v>
      </c>
      <c r="F350" s="37">
        <v>10</v>
      </c>
      <c r="G350" s="37">
        <v>2</v>
      </c>
      <c r="H350" s="38">
        <v>4883.8</v>
      </c>
      <c r="I350" s="38">
        <v>4860.5</v>
      </c>
      <c r="J350" s="39">
        <v>426</v>
      </c>
      <c r="K350" s="38">
        <f>'прил 2'!C348</f>
        <v>7394782</v>
      </c>
      <c r="L350" s="38">
        <f t="shared" si="35"/>
        <v>0</v>
      </c>
      <c r="M350" s="38">
        <v>0</v>
      </c>
      <c r="N350" s="38">
        <v>0</v>
      </c>
      <c r="O350" s="38">
        <f t="shared" si="36"/>
        <v>7394782</v>
      </c>
      <c r="P350" s="38">
        <f t="shared" si="37"/>
        <v>1521.4035593045983</v>
      </c>
      <c r="Q350" s="38">
        <v>1997.15728834482</v>
      </c>
      <c r="R350" s="40" t="s">
        <v>194</v>
      </c>
    </row>
    <row r="351" spans="1:18" ht="24.95" customHeight="1" x14ac:dyDescent="0.25">
      <c r="A351" s="47">
        <v>326</v>
      </c>
      <c r="B351" s="44" t="s">
        <v>80</v>
      </c>
      <c r="C351" s="37">
        <v>1992</v>
      </c>
      <c r="D351" s="37"/>
      <c r="E351" s="20" t="s">
        <v>32</v>
      </c>
      <c r="F351" s="37">
        <v>10</v>
      </c>
      <c r="G351" s="37">
        <v>3</v>
      </c>
      <c r="H351" s="38">
        <v>8503.2999999999993</v>
      </c>
      <c r="I351" s="38">
        <v>6843.67</v>
      </c>
      <c r="J351" s="39">
        <v>468</v>
      </c>
      <c r="K351" s="38">
        <f>'прил 2'!C349</f>
        <v>11092174</v>
      </c>
      <c r="L351" s="38">
        <f t="shared" si="35"/>
        <v>0</v>
      </c>
      <c r="M351" s="38">
        <v>0</v>
      </c>
      <c r="N351" s="38">
        <v>0</v>
      </c>
      <c r="O351" s="38">
        <f t="shared" si="36"/>
        <v>11092174</v>
      </c>
      <c r="P351" s="38">
        <f t="shared" si="37"/>
        <v>1620.7932293637771</v>
      </c>
      <c r="Q351" s="38">
        <v>1537.80779026458</v>
      </c>
      <c r="R351" s="40" t="s">
        <v>194</v>
      </c>
    </row>
    <row r="352" spans="1:18" ht="24.95" customHeight="1" x14ac:dyDescent="0.25">
      <c r="A352" s="47">
        <v>327</v>
      </c>
      <c r="B352" s="44" t="s">
        <v>183</v>
      </c>
      <c r="C352" s="37">
        <v>1994</v>
      </c>
      <c r="D352" s="37"/>
      <c r="E352" s="20" t="s">
        <v>32</v>
      </c>
      <c r="F352" s="37">
        <v>9</v>
      </c>
      <c r="G352" s="37">
        <v>3</v>
      </c>
      <c r="H352" s="38">
        <v>6843.68</v>
      </c>
      <c r="I352" s="38">
        <v>6221.53</v>
      </c>
      <c r="J352" s="39">
        <v>581</v>
      </c>
      <c r="K352" s="38">
        <f>'прил 2'!C350</f>
        <v>9723976</v>
      </c>
      <c r="L352" s="38">
        <f t="shared" ref="L352:L360" si="38">SUM(L353:L362)</f>
        <v>0</v>
      </c>
      <c r="M352" s="38">
        <v>0</v>
      </c>
      <c r="N352" s="38">
        <v>0</v>
      </c>
      <c r="O352" s="38">
        <f t="shared" ref="O352:O370" si="39">K352-L352-M352-N352</f>
        <v>9723976</v>
      </c>
      <c r="P352" s="38">
        <f t="shared" si="37"/>
        <v>1562.9557359684836</v>
      </c>
      <c r="Q352" s="38">
        <v>1503.48826735546</v>
      </c>
      <c r="R352" s="40" t="s">
        <v>194</v>
      </c>
    </row>
    <row r="353" spans="1:18" ht="24.95" customHeight="1" x14ac:dyDescent="0.25">
      <c r="A353" s="47">
        <v>328</v>
      </c>
      <c r="B353" s="44" t="s">
        <v>182</v>
      </c>
      <c r="C353" s="37">
        <v>1993</v>
      </c>
      <c r="D353" s="37"/>
      <c r="E353" s="20" t="s">
        <v>32</v>
      </c>
      <c r="F353" s="37">
        <v>10</v>
      </c>
      <c r="G353" s="37">
        <v>3</v>
      </c>
      <c r="H353" s="38">
        <v>7911.5</v>
      </c>
      <c r="I353" s="38">
        <v>6232.26</v>
      </c>
      <c r="J353" s="39">
        <v>432</v>
      </c>
      <c r="K353" s="38">
        <f>'прил 2'!C351</f>
        <v>11092174</v>
      </c>
      <c r="L353" s="38">
        <f t="shared" si="38"/>
        <v>0</v>
      </c>
      <c r="M353" s="38">
        <v>0</v>
      </c>
      <c r="N353" s="38">
        <v>0</v>
      </c>
      <c r="O353" s="38">
        <f t="shared" si="39"/>
        <v>11092174</v>
      </c>
      <c r="P353" s="38">
        <f t="shared" si="37"/>
        <v>1779.7996232506346</v>
      </c>
      <c r="Q353" s="38">
        <v>1648.2541036477901</v>
      </c>
      <c r="R353" s="40" t="s">
        <v>194</v>
      </c>
    </row>
    <row r="354" spans="1:18" ht="24.95" customHeight="1" x14ac:dyDescent="0.25">
      <c r="A354" s="47">
        <v>329</v>
      </c>
      <c r="B354" s="44" t="s">
        <v>443</v>
      </c>
      <c r="C354" s="37">
        <v>1994</v>
      </c>
      <c r="D354" s="37"/>
      <c r="E354" s="20" t="s">
        <v>32</v>
      </c>
      <c r="F354" s="37">
        <v>9</v>
      </c>
      <c r="G354" s="37">
        <v>2</v>
      </c>
      <c r="H354" s="38">
        <v>4808.2</v>
      </c>
      <c r="I354" s="38">
        <v>3972.3</v>
      </c>
      <c r="J354" s="39">
        <v>252</v>
      </c>
      <c r="K354" s="38">
        <f>'прил 2'!C352</f>
        <v>6482651</v>
      </c>
      <c r="L354" s="38">
        <f t="shared" si="38"/>
        <v>0</v>
      </c>
      <c r="M354" s="38">
        <v>0</v>
      </c>
      <c r="N354" s="38">
        <v>0</v>
      </c>
      <c r="O354" s="38">
        <f t="shared" si="39"/>
        <v>6482651</v>
      </c>
      <c r="P354" s="38">
        <f t="shared" si="37"/>
        <v>1631.9641014022102</v>
      </c>
      <c r="Q354" s="38">
        <v>2121.5201772272999</v>
      </c>
      <c r="R354" s="40" t="s">
        <v>194</v>
      </c>
    </row>
    <row r="355" spans="1:18" ht="24.95" customHeight="1" x14ac:dyDescent="0.25">
      <c r="A355" s="47">
        <v>330</v>
      </c>
      <c r="B355" s="44" t="s">
        <v>180</v>
      </c>
      <c r="C355" s="37">
        <v>1993</v>
      </c>
      <c r="D355" s="37"/>
      <c r="E355" s="20" t="s">
        <v>32</v>
      </c>
      <c r="F355" s="37">
        <v>10</v>
      </c>
      <c r="G355" s="37">
        <v>4</v>
      </c>
      <c r="H355" s="38">
        <v>9214</v>
      </c>
      <c r="I355" s="38">
        <v>8102.07</v>
      </c>
      <c r="J355" s="39">
        <v>514</v>
      </c>
      <c r="K355" s="38">
        <f>'прил 2'!C353</f>
        <v>14789565</v>
      </c>
      <c r="L355" s="38">
        <f t="shared" si="38"/>
        <v>0</v>
      </c>
      <c r="M355" s="38">
        <v>0</v>
      </c>
      <c r="N355" s="38">
        <v>0</v>
      </c>
      <c r="O355" s="38">
        <f t="shared" si="39"/>
        <v>14789565</v>
      </c>
      <c r="P355" s="38">
        <f t="shared" si="37"/>
        <v>1825.4057296468682</v>
      </c>
      <c r="Q355" s="38">
        <v>1362.9492018706301</v>
      </c>
      <c r="R355" s="40" t="s">
        <v>194</v>
      </c>
    </row>
    <row r="356" spans="1:18" ht="24.95" customHeight="1" x14ac:dyDescent="0.25">
      <c r="A356" s="47">
        <v>331</v>
      </c>
      <c r="B356" s="44" t="s">
        <v>184</v>
      </c>
      <c r="C356" s="37">
        <v>1995</v>
      </c>
      <c r="D356" s="37"/>
      <c r="E356" s="20" t="s">
        <v>32</v>
      </c>
      <c r="F356" s="37">
        <v>10</v>
      </c>
      <c r="G356" s="37">
        <v>3</v>
      </c>
      <c r="H356" s="38">
        <v>9233.32</v>
      </c>
      <c r="I356" s="38">
        <v>6831.9</v>
      </c>
      <c r="J356" s="39">
        <v>501</v>
      </c>
      <c r="K356" s="38">
        <f>'прил 2'!C354</f>
        <v>11092174</v>
      </c>
      <c r="L356" s="38">
        <f t="shared" si="38"/>
        <v>0</v>
      </c>
      <c r="M356" s="38">
        <v>0</v>
      </c>
      <c r="N356" s="38">
        <v>0</v>
      </c>
      <c r="O356" s="38">
        <f t="shared" si="39"/>
        <v>11092174</v>
      </c>
      <c r="P356" s="38">
        <f t="shared" si="37"/>
        <v>1623.5855325751256</v>
      </c>
      <c r="Q356" s="38">
        <v>1539.74733236728</v>
      </c>
      <c r="R356" s="40" t="s">
        <v>194</v>
      </c>
    </row>
    <row r="357" spans="1:18" ht="24.95" customHeight="1" x14ac:dyDescent="0.25">
      <c r="A357" s="47">
        <v>332</v>
      </c>
      <c r="B357" s="44" t="s">
        <v>81</v>
      </c>
      <c r="C357" s="37">
        <v>1993</v>
      </c>
      <c r="D357" s="37"/>
      <c r="E357" s="20" t="s">
        <v>32</v>
      </c>
      <c r="F357" s="37">
        <v>14</v>
      </c>
      <c r="G357" s="37">
        <v>1</v>
      </c>
      <c r="H357" s="38">
        <v>4638.7</v>
      </c>
      <c r="I357" s="38">
        <v>4234.2</v>
      </c>
      <c r="J357" s="39">
        <v>332</v>
      </c>
      <c r="K357" s="38">
        <f>'прил 2'!C355</f>
        <v>7848113</v>
      </c>
      <c r="L357" s="38">
        <f t="shared" si="38"/>
        <v>0</v>
      </c>
      <c r="M357" s="38">
        <v>0</v>
      </c>
      <c r="N357" s="38">
        <v>0</v>
      </c>
      <c r="O357" s="38">
        <f t="shared" si="39"/>
        <v>7848113</v>
      </c>
      <c r="P357" s="38">
        <f t="shared" si="37"/>
        <v>1853.5055028104484</v>
      </c>
      <c r="Q357" s="38">
        <v>2231.6251948419999</v>
      </c>
      <c r="R357" s="40" t="s">
        <v>194</v>
      </c>
    </row>
    <row r="358" spans="1:18" ht="24.95" customHeight="1" x14ac:dyDescent="0.25">
      <c r="A358" s="47">
        <v>333</v>
      </c>
      <c r="B358" s="44" t="s">
        <v>444</v>
      </c>
      <c r="C358" s="37">
        <v>1996</v>
      </c>
      <c r="D358" s="37"/>
      <c r="E358" s="20" t="s">
        <v>29</v>
      </c>
      <c r="F358" s="37">
        <v>15</v>
      </c>
      <c r="G358" s="37">
        <v>2</v>
      </c>
      <c r="H358" s="38">
        <v>11463.9</v>
      </c>
      <c r="I358" s="38">
        <v>8102.2</v>
      </c>
      <c r="J358" s="39">
        <v>351</v>
      </c>
      <c r="K358" s="38">
        <f>'прил 2'!C356</f>
        <v>15696226</v>
      </c>
      <c r="L358" s="38">
        <f t="shared" si="38"/>
        <v>0</v>
      </c>
      <c r="M358" s="38">
        <v>0</v>
      </c>
      <c r="N358" s="38">
        <v>0</v>
      </c>
      <c r="O358" s="38">
        <f t="shared" si="39"/>
        <v>15696226</v>
      </c>
      <c r="P358" s="38">
        <f t="shared" si="37"/>
        <v>1937.2795043321566</v>
      </c>
      <c r="Q358" s="38">
        <v>1362.9339438671</v>
      </c>
      <c r="R358" s="40" t="s">
        <v>194</v>
      </c>
    </row>
    <row r="359" spans="1:18" ht="24.95" customHeight="1" x14ac:dyDescent="0.25">
      <c r="A359" s="47">
        <v>334</v>
      </c>
      <c r="B359" s="44" t="s">
        <v>445</v>
      </c>
      <c r="C359" s="37">
        <v>1996</v>
      </c>
      <c r="D359" s="37"/>
      <c r="E359" s="20" t="s">
        <v>29</v>
      </c>
      <c r="F359" s="37">
        <v>14</v>
      </c>
      <c r="G359" s="37">
        <v>2</v>
      </c>
      <c r="H359" s="38">
        <v>10413.299999999999</v>
      </c>
      <c r="I359" s="38">
        <v>6765.5</v>
      </c>
      <c r="J359" s="39">
        <v>326</v>
      </c>
      <c r="K359" s="38">
        <f>'прил 2'!C357</f>
        <v>15696226</v>
      </c>
      <c r="L359" s="38">
        <f t="shared" si="38"/>
        <v>0</v>
      </c>
      <c r="M359" s="38">
        <v>0</v>
      </c>
      <c r="N359" s="38">
        <v>0</v>
      </c>
      <c r="O359" s="38">
        <f t="shared" si="39"/>
        <v>15696226</v>
      </c>
      <c r="P359" s="38">
        <f t="shared" si="37"/>
        <v>2320.0393171236419</v>
      </c>
      <c r="Q359" s="38">
        <v>1550.8156086024701</v>
      </c>
      <c r="R359" s="40" t="s">
        <v>194</v>
      </c>
    </row>
    <row r="360" spans="1:18" ht="24.95" customHeight="1" x14ac:dyDescent="0.25">
      <c r="A360" s="47">
        <v>335</v>
      </c>
      <c r="B360" s="44" t="s">
        <v>446</v>
      </c>
      <c r="C360" s="37">
        <v>1996</v>
      </c>
      <c r="D360" s="37"/>
      <c r="E360" s="20" t="s">
        <v>32</v>
      </c>
      <c r="F360" s="37">
        <v>10</v>
      </c>
      <c r="G360" s="37">
        <v>3</v>
      </c>
      <c r="H360" s="38">
        <v>8910</v>
      </c>
      <c r="I360" s="38">
        <v>7474.4</v>
      </c>
      <c r="J360" s="39">
        <v>567</v>
      </c>
      <c r="K360" s="38">
        <f>'прил 2'!C358</f>
        <v>11092174</v>
      </c>
      <c r="L360" s="38">
        <f t="shared" si="38"/>
        <v>0</v>
      </c>
      <c r="M360" s="38">
        <v>0</v>
      </c>
      <c r="N360" s="38">
        <v>0</v>
      </c>
      <c r="O360" s="38">
        <f t="shared" si="39"/>
        <v>11092174</v>
      </c>
      <c r="P360" s="38">
        <f t="shared" si="37"/>
        <v>1484.0219950765279</v>
      </c>
      <c r="Q360" s="38">
        <v>1442.80608476935</v>
      </c>
      <c r="R360" s="40" t="s">
        <v>194</v>
      </c>
    </row>
    <row r="361" spans="1:18" ht="24.95" customHeight="1" x14ac:dyDescent="0.25">
      <c r="A361" s="47">
        <v>336</v>
      </c>
      <c r="B361" s="44" t="s">
        <v>447</v>
      </c>
      <c r="C361" s="37">
        <v>1996</v>
      </c>
      <c r="D361" s="37"/>
      <c r="E361" s="20" t="s">
        <v>32</v>
      </c>
      <c r="F361" s="37">
        <v>10</v>
      </c>
      <c r="G361" s="37">
        <v>2</v>
      </c>
      <c r="H361" s="38">
        <v>5238.8</v>
      </c>
      <c r="I361" s="38">
        <v>4456.2</v>
      </c>
      <c r="J361" s="39">
        <v>191</v>
      </c>
      <c r="K361" s="38">
        <f>'прил 2'!C359</f>
        <v>7394782</v>
      </c>
      <c r="L361" s="38">
        <f t="shared" ref="L361:L370" si="40">SUM(L362:L370)</f>
        <v>0</v>
      </c>
      <c r="M361" s="38">
        <v>0</v>
      </c>
      <c r="N361" s="38">
        <v>0</v>
      </c>
      <c r="O361" s="38">
        <f t="shared" si="39"/>
        <v>7394782</v>
      </c>
      <c r="P361" s="38">
        <f t="shared" si="37"/>
        <v>1659.4367398231677</v>
      </c>
      <c r="Q361" s="38">
        <v>2140.97468695301</v>
      </c>
      <c r="R361" s="40" t="s">
        <v>194</v>
      </c>
    </row>
    <row r="362" spans="1:18" ht="24.95" customHeight="1" x14ac:dyDescent="0.25">
      <c r="A362" s="47">
        <v>337</v>
      </c>
      <c r="B362" s="44" t="s">
        <v>448</v>
      </c>
      <c r="C362" s="37">
        <v>1998</v>
      </c>
      <c r="D362" s="37"/>
      <c r="E362" s="20" t="s">
        <v>29</v>
      </c>
      <c r="F362" s="37">
        <v>10</v>
      </c>
      <c r="G362" s="37">
        <v>1</v>
      </c>
      <c r="H362" s="38">
        <v>3510</v>
      </c>
      <c r="I362" s="38">
        <v>3503.8</v>
      </c>
      <c r="J362" s="39">
        <v>213</v>
      </c>
      <c r="K362" s="38">
        <f>'прил 2'!C360</f>
        <v>3714391</v>
      </c>
      <c r="L362" s="38">
        <f t="shared" si="40"/>
        <v>0</v>
      </c>
      <c r="M362" s="38">
        <v>0</v>
      </c>
      <c r="N362" s="38">
        <v>0</v>
      </c>
      <c r="O362" s="38">
        <f t="shared" si="39"/>
        <v>3714391</v>
      </c>
      <c r="P362" s="38">
        <f t="shared" si="37"/>
        <v>1060.103601803756</v>
      </c>
      <c r="Q362" s="38">
        <v>2610.9431474399198</v>
      </c>
      <c r="R362" s="40" t="s">
        <v>194</v>
      </c>
    </row>
    <row r="363" spans="1:18" ht="24.95" customHeight="1" x14ac:dyDescent="0.25">
      <c r="A363" s="47">
        <v>338</v>
      </c>
      <c r="B363" s="44" t="s">
        <v>85</v>
      </c>
      <c r="C363" s="37">
        <v>1998</v>
      </c>
      <c r="D363" s="37"/>
      <c r="E363" s="20" t="s">
        <v>29</v>
      </c>
      <c r="F363" s="37">
        <v>10</v>
      </c>
      <c r="G363" s="37">
        <v>2</v>
      </c>
      <c r="H363" s="38">
        <v>3897.63</v>
      </c>
      <c r="I363" s="38">
        <v>3686.6</v>
      </c>
      <c r="J363" s="39">
        <v>118</v>
      </c>
      <c r="K363" s="38">
        <f>'прил 2'!C361</f>
        <v>7394782</v>
      </c>
      <c r="L363" s="38">
        <f t="shared" si="40"/>
        <v>0</v>
      </c>
      <c r="M363" s="38">
        <v>0</v>
      </c>
      <c r="N363" s="38">
        <v>0</v>
      </c>
      <c r="O363" s="38">
        <f t="shared" si="39"/>
        <v>7394782</v>
      </c>
      <c r="P363" s="38">
        <f t="shared" si="37"/>
        <v>2005.8541745782022</v>
      </c>
      <c r="Q363" s="38">
        <v>2501.9085878587298</v>
      </c>
      <c r="R363" s="40" t="s">
        <v>194</v>
      </c>
    </row>
    <row r="364" spans="1:18" ht="24.95" customHeight="1" x14ac:dyDescent="0.25">
      <c r="A364" s="47">
        <v>339</v>
      </c>
      <c r="B364" s="44" t="s">
        <v>449</v>
      </c>
      <c r="C364" s="37">
        <v>1999</v>
      </c>
      <c r="D364" s="37"/>
      <c r="E364" s="20" t="s">
        <v>32</v>
      </c>
      <c r="F364" s="37">
        <v>10</v>
      </c>
      <c r="G364" s="37">
        <v>4</v>
      </c>
      <c r="H364" s="38">
        <v>11281.6</v>
      </c>
      <c r="I364" s="38">
        <v>9273.2000000000007</v>
      </c>
      <c r="J364" s="39">
        <v>651</v>
      </c>
      <c r="K364" s="38">
        <f>'прил 2'!C362</f>
        <v>14789565</v>
      </c>
      <c r="L364" s="38">
        <f t="shared" si="40"/>
        <v>0</v>
      </c>
      <c r="M364" s="38">
        <v>0</v>
      </c>
      <c r="N364" s="38">
        <v>0</v>
      </c>
      <c r="O364" s="38">
        <f t="shared" si="39"/>
        <v>14789565</v>
      </c>
      <c r="P364" s="38">
        <f t="shared" si="37"/>
        <v>1594.8717810464564</v>
      </c>
      <c r="Q364" s="38">
        <v>1242.8520251908701</v>
      </c>
      <c r="R364" s="40" t="s">
        <v>194</v>
      </c>
    </row>
    <row r="365" spans="1:18" ht="24.95" customHeight="1" x14ac:dyDescent="0.25">
      <c r="A365" s="47">
        <v>340</v>
      </c>
      <c r="B365" s="44" t="s">
        <v>450</v>
      </c>
      <c r="C365" s="37">
        <v>1999</v>
      </c>
      <c r="D365" s="37"/>
      <c r="E365" s="20" t="s">
        <v>32</v>
      </c>
      <c r="F365" s="37">
        <v>10</v>
      </c>
      <c r="G365" s="37">
        <v>2</v>
      </c>
      <c r="H365" s="38">
        <v>9667</v>
      </c>
      <c r="I365" s="38">
        <v>4830.3999999999996</v>
      </c>
      <c r="J365" s="39">
        <v>224</v>
      </c>
      <c r="K365" s="38">
        <f>'прил 2'!C363</f>
        <v>7394782</v>
      </c>
      <c r="L365" s="38">
        <f t="shared" si="40"/>
        <v>0</v>
      </c>
      <c r="M365" s="38">
        <v>0</v>
      </c>
      <c r="N365" s="38">
        <v>0</v>
      </c>
      <c r="O365" s="38">
        <f t="shared" si="39"/>
        <v>7394782</v>
      </c>
      <c r="P365" s="38">
        <f t="shared" si="37"/>
        <v>1530.8839847631668</v>
      </c>
      <c r="Q365" s="38">
        <v>2007.0349867505799</v>
      </c>
      <c r="R365" s="40" t="s">
        <v>194</v>
      </c>
    </row>
    <row r="366" spans="1:18" ht="24.95" customHeight="1" x14ac:dyDescent="0.25">
      <c r="A366" s="47">
        <v>341</v>
      </c>
      <c r="B366" s="44" t="s">
        <v>451</v>
      </c>
      <c r="C366" s="37">
        <v>1999</v>
      </c>
      <c r="D366" s="37"/>
      <c r="E366" s="20" t="s">
        <v>29</v>
      </c>
      <c r="F366" s="37">
        <v>6</v>
      </c>
      <c r="G366" s="37">
        <v>1</v>
      </c>
      <c r="H366" s="38">
        <v>1940.3</v>
      </c>
      <c r="I366" s="38">
        <v>1482</v>
      </c>
      <c r="J366" s="39">
        <v>30</v>
      </c>
      <c r="K366" s="38">
        <f>'прил 2'!C364</f>
        <v>3258325</v>
      </c>
      <c r="L366" s="38">
        <f t="shared" si="40"/>
        <v>0</v>
      </c>
      <c r="M366" s="38">
        <v>0</v>
      </c>
      <c r="N366" s="38">
        <v>0</v>
      </c>
      <c r="O366" s="38">
        <f t="shared" si="39"/>
        <v>3258325</v>
      </c>
      <c r="P366" s="38">
        <f t="shared" si="37"/>
        <v>2198.5998650472334</v>
      </c>
      <c r="Q366" s="38">
        <v>4994.1369770580304</v>
      </c>
      <c r="R366" s="40" t="s">
        <v>194</v>
      </c>
    </row>
    <row r="367" spans="1:18" ht="24.95" customHeight="1" x14ac:dyDescent="0.25">
      <c r="A367" s="47">
        <v>342</v>
      </c>
      <c r="B367" s="44" t="s">
        <v>452</v>
      </c>
      <c r="C367" s="37">
        <v>1999</v>
      </c>
      <c r="D367" s="37"/>
      <c r="E367" s="20" t="s">
        <v>29</v>
      </c>
      <c r="F367" s="37">
        <v>10</v>
      </c>
      <c r="G367" s="37">
        <v>2</v>
      </c>
      <c r="H367" s="38">
        <v>6666.5</v>
      </c>
      <c r="I367" s="38">
        <v>4885.3</v>
      </c>
      <c r="J367" s="39">
        <v>161</v>
      </c>
      <c r="K367" s="38">
        <f>'прил 2'!C365</f>
        <v>7394782</v>
      </c>
      <c r="L367" s="38">
        <f t="shared" si="40"/>
        <v>0</v>
      </c>
      <c r="M367" s="38">
        <v>0</v>
      </c>
      <c r="N367" s="38">
        <v>0</v>
      </c>
      <c r="O367" s="38">
        <f t="shared" si="39"/>
        <v>7394782</v>
      </c>
      <c r="P367" s="38">
        <f t="shared" si="37"/>
        <v>1513.6802243465088</v>
      </c>
      <c r="Q367" s="38">
        <v>1989.1103105234099</v>
      </c>
      <c r="R367" s="40" t="s">
        <v>194</v>
      </c>
    </row>
    <row r="368" spans="1:18" ht="24.95" customHeight="1" x14ac:dyDescent="0.25">
      <c r="A368" s="47">
        <v>343</v>
      </c>
      <c r="B368" s="44" t="s">
        <v>79</v>
      </c>
      <c r="C368" s="37">
        <v>1999</v>
      </c>
      <c r="D368" s="37"/>
      <c r="E368" s="20" t="s">
        <v>32</v>
      </c>
      <c r="F368" s="37">
        <v>10</v>
      </c>
      <c r="G368" s="37">
        <v>3</v>
      </c>
      <c r="H368" s="38">
        <v>8448.9</v>
      </c>
      <c r="I368" s="38">
        <v>6946</v>
      </c>
      <c r="J368" s="39">
        <v>295</v>
      </c>
      <c r="K368" s="38">
        <f>'прил 2'!C366</f>
        <v>11092174</v>
      </c>
      <c r="L368" s="38">
        <f t="shared" si="40"/>
        <v>0</v>
      </c>
      <c r="M368" s="38">
        <v>0</v>
      </c>
      <c r="N368" s="38">
        <v>0</v>
      </c>
      <c r="O368" s="38">
        <f t="shared" si="39"/>
        <v>11092174</v>
      </c>
      <c r="P368" s="38">
        <f t="shared" si="37"/>
        <v>1596.9153469622804</v>
      </c>
      <c r="Q368" s="38">
        <v>1521.2221422401401</v>
      </c>
      <c r="R368" s="40" t="s">
        <v>194</v>
      </c>
    </row>
    <row r="369" spans="1:18" ht="24.95" customHeight="1" x14ac:dyDescent="0.25">
      <c r="A369" s="47">
        <v>344</v>
      </c>
      <c r="B369" s="44" t="s">
        <v>453</v>
      </c>
      <c r="C369" s="37">
        <v>2001</v>
      </c>
      <c r="D369" s="37"/>
      <c r="E369" s="20" t="s">
        <v>29</v>
      </c>
      <c r="F369" s="37">
        <v>14</v>
      </c>
      <c r="G369" s="37">
        <v>1</v>
      </c>
      <c r="H369" s="38">
        <v>6025.3</v>
      </c>
      <c r="I369" s="38">
        <v>4674.1000000000004</v>
      </c>
      <c r="J369" s="39">
        <v>130</v>
      </c>
      <c r="K369" s="38">
        <f>'прил 2'!C367</f>
        <v>7848113</v>
      </c>
      <c r="L369" s="38">
        <f t="shared" si="40"/>
        <v>0</v>
      </c>
      <c r="M369" s="38">
        <v>0</v>
      </c>
      <c r="N369" s="38">
        <v>0</v>
      </c>
      <c r="O369" s="38">
        <f t="shared" si="39"/>
        <v>7848113</v>
      </c>
      <c r="P369" s="38">
        <f t="shared" si="37"/>
        <v>1679.0639909287347</v>
      </c>
      <c r="Q369" s="38">
        <v>2060.3723069681901</v>
      </c>
      <c r="R369" s="40" t="s">
        <v>194</v>
      </c>
    </row>
    <row r="370" spans="1:18" ht="24.95" customHeight="1" x14ac:dyDescent="0.25">
      <c r="A370" s="47">
        <v>345</v>
      </c>
      <c r="B370" s="44" t="s">
        <v>454</v>
      </c>
      <c r="C370" s="37">
        <v>1992</v>
      </c>
      <c r="D370" s="37"/>
      <c r="E370" s="20" t="s">
        <v>29</v>
      </c>
      <c r="F370" s="37">
        <v>5</v>
      </c>
      <c r="G370" s="37">
        <v>3</v>
      </c>
      <c r="H370" s="38">
        <v>3848.6</v>
      </c>
      <c r="I370" s="38">
        <v>3115.9</v>
      </c>
      <c r="J370" s="39">
        <v>243</v>
      </c>
      <c r="K370" s="38">
        <f>'прил 2'!C368</f>
        <v>960000</v>
      </c>
      <c r="L370" s="38">
        <f t="shared" si="40"/>
        <v>0</v>
      </c>
      <c r="M370" s="38">
        <v>0</v>
      </c>
      <c r="N370" s="38">
        <v>0</v>
      </c>
      <c r="O370" s="38">
        <f t="shared" si="39"/>
        <v>960000</v>
      </c>
      <c r="P370" s="38">
        <f t="shared" si="37"/>
        <v>308.09717898520489</v>
      </c>
      <c r="Q370" s="38">
        <v>643</v>
      </c>
      <c r="R370" s="40" t="s">
        <v>194</v>
      </c>
    </row>
    <row r="371" spans="1:18" ht="24.95" customHeight="1" x14ac:dyDescent="0.25">
      <c r="A371" s="42" t="s">
        <v>185</v>
      </c>
      <c r="B371" s="44"/>
      <c r="C371" s="32" t="s">
        <v>28</v>
      </c>
      <c r="D371" s="32" t="s">
        <v>28</v>
      </c>
      <c r="E371" s="32" t="s">
        <v>28</v>
      </c>
      <c r="F371" s="32" t="s">
        <v>28</v>
      </c>
      <c r="G371" s="32" t="s">
        <v>28</v>
      </c>
      <c r="H371" s="33">
        <f t="shared" ref="H371:O371" si="41">SUM(H372)</f>
        <v>5167.91</v>
      </c>
      <c r="I371" s="33">
        <f t="shared" si="41"/>
        <v>4695.3999999999996</v>
      </c>
      <c r="J371" s="35">
        <f t="shared" si="41"/>
        <v>242</v>
      </c>
      <c r="K371" s="33">
        <f t="shared" si="41"/>
        <v>13506768.23</v>
      </c>
      <c r="L371" s="33">
        <f t="shared" si="41"/>
        <v>0</v>
      </c>
      <c r="M371" s="33">
        <f t="shared" si="41"/>
        <v>0</v>
      </c>
      <c r="N371" s="33">
        <f t="shared" si="41"/>
        <v>0</v>
      </c>
      <c r="O371" s="33">
        <f t="shared" si="41"/>
        <v>13506768.23</v>
      </c>
      <c r="P371" s="33">
        <f t="shared" si="37"/>
        <v>2876.5958661668869</v>
      </c>
      <c r="Q371" s="33">
        <f>MAX(Q372)</f>
        <v>6826.26</v>
      </c>
      <c r="R371" s="32" t="s">
        <v>28</v>
      </c>
    </row>
    <row r="372" spans="1:18" ht="24.95" customHeight="1" x14ac:dyDescent="0.25">
      <c r="A372" s="47">
        <v>346</v>
      </c>
      <c r="B372" s="44" t="s">
        <v>86</v>
      </c>
      <c r="C372" s="37">
        <v>1976</v>
      </c>
      <c r="D372" s="37"/>
      <c r="E372" s="20" t="s">
        <v>32</v>
      </c>
      <c r="F372" s="37">
        <v>5</v>
      </c>
      <c r="G372" s="37">
        <v>4</v>
      </c>
      <c r="H372" s="38">
        <v>5167.91</v>
      </c>
      <c r="I372" s="38">
        <v>4695.3999999999996</v>
      </c>
      <c r="J372" s="39">
        <v>242</v>
      </c>
      <c r="K372" s="38">
        <f>'прил 2'!C370</f>
        <v>13506768.23</v>
      </c>
      <c r="L372" s="38">
        <f>SUM(L373:L382)</f>
        <v>0</v>
      </c>
      <c r="M372" s="38">
        <v>0</v>
      </c>
      <c r="N372" s="38">
        <v>0</v>
      </c>
      <c r="O372" s="38">
        <f>K372-L372-M372-N372</f>
        <v>13506768.23</v>
      </c>
      <c r="P372" s="38">
        <f t="shared" si="37"/>
        <v>2876.5958661668869</v>
      </c>
      <c r="Q372" s="38">
        <v>6826.26</v>
      </c>
      <c r="R372" s="40" t="s">
        <v>194</v>
      </c>
    </row>
    <row r="373" spans="1:18" ht="24.95" customHeight="1" x14ac:dyDescent="0.25">
      <c r="A373" s="42" t="s">
        <v>87</v>
      </c>
      <c r="B373" s="44"/>
      <c r="C373" s="32" t="s">
        <v>28</v>
      </c>
      <c r="D373" s="32" t="s">
        <v>28</v>
      </c>
      <c r="E373" s="32" t="s">
        <v>28</v>
      </c>
      <c r="F373" s="32" t="s">
        <v>28</v>
      </c>
      <c r="G373" s="32" t="s">
        <v>28</v>
      </c>
      <c r="H373" s="33">
        <f t="shared" ref="H373:O373" si="42">SUM(H374)</f>
        <v>683.87</v>
      </c>
      <c r="I373" s="33">
        <f t="shared" si="42"/>
        <v>644.35</v>
      </c>
      <c r="J373" s="35">
        <f t="shared" si="42"/>
        <v>33</v>
      </c>
      <c r="K373" s="33">
        <f t="shared" si="42"/>
        <v>4337226.42</v>
      </c>
      <c r="L373" s="33">
        <f t="shared" si="42"/>
        <v>0</v>
      </c>
      <c r="M373" s="33">
        <f t="shared" si="42"/>
        <v>0</v>
      </c>
      <c r="N373" s="33">
        <f t="shared" si="42"/>
        <v>0</v>
      </c>
      <c r="O373" s="33">
        <f t="shared" si="42"/>
        <v>4337226.42</v>
      </c>
      <c r="P373" s="33">
        <f t="shared" si="37"/>
        <v>6731.1653914797853</v>
      </c>
      <c r="Q373" s="33">
        <f>MAX(Q374)</f>
        <v>27343.19</v>
      </c>
      <c r="R373" s="32" t="s">
        <v>28</v>
      </c>
    </row>
    <row r="374" spans="1:18" ht="24.95" customHeight="1" x14ac:dyDescent="0.25">
      <c r="A374" s="47">
        <v>347</v>
      </c>
      <c r="B374" s="44" t="s">
        <v>455</v>
      </c>
      <c r="C374" s="37">
        <v>1964</v>
      </c>
      <c r="D374" s="37">
        <v>2018</v>
      </c>
      <c r="E374" s="20" t="s">
        <v>29</v>
      </c>
      <c r="F374" s="37">
        <v>2</v>
      </c>
      <c r="G374" s="37">
        <v>2</v>
      </c>
      <c r="H374" s="38">
        <v>683.87</v>
      </c>
      <c r="I374" s="38">
        <v>644.35</v>
      </c>
      <c r="J374" s="39">
        <v>33</v>
      </c>
      <c r="K374" s="38">
        <f>'прил 2'!C372</f>
        <v>4337226.42</v>
      </c>
      <c r="L374" s="38">
        <f>SUM(L375:L384)</f>
        <v>0</v>
      </c>
      <c r="M374" s="38">
        <v>0</v>
      </c>
      <c r="N374" s="38">
        <v>0</v>
      </c>
      <c r="O374" s="38">
        <f>K374-L374-M374-N374</f>
        <v>4337226.42</v>
      </c>
      <c r="P374" s="38">
        <f t="shared" si="37"/>
        <v>6731.1653914797853</v>
      </c>
      <c r="Q374" s="38">
        <v>27343.19</v>
      </c>
      <c r="R374" s="40" t="s">
        <v>194</v>
      </c>
    </row>
    <row r="375" spans="1:18" ht="24.95" customHeight="1" x14ac:dyDescent="0.25">
      <c r="A375" s="42" t="s">
        <v>88</v>
      </c>
      <c r="B375" s="44"/>
      <c r="C375" s="32" t="s">
        <v>28</v>
      </c>
      <c r="D375" s="32" t="s">
        <v>28</v>
      </c>
      <c r="E375" s="32" t="s">
        <v>28</v>
      </c>
      <c r="F375" s="32" t="s">
        <v>28</v>
      </c>
      <c r="G375" s="32" t="s">
        <v>28</v>
      </c>
      <c r="H375" s="33">
        <f t="shared" ref="H375:O375" si="43">SUM(H376)</f>
        <v>403.8</v>
      </c>
      <c r="I375" s="33">
        <f t="shared" si="43"/>
        <v>358.2</v>
      </c>
      <c r="J375" s="35">
        <f t="shared" si="43"/>
        <v>23</v>
      </c>
      <c r="K375" s="33">
        <f t="shared" si="43"/>
        <v>5990280.8799999999</v>
      </c>
      <c r="L375" s="33">
        <f t="shared" si="43"/>
        <v>0</v>
      </c>
      <c r="M375" s="33">
        <f t="shared" si="43"/>
        <v>0</v>
      </c>
      <c r="N375" s="33">
        <f t="shared" si="43"/>
        <v>0</v>
      </c>
      <c r="O375" s="33">
        <f t="shared" si="43"/>
        <v>5990280.8799999999</v>
      </c>
      <c r="P375" s="33">
        <f t="shared" si="37"/>
        <v>16723.285538805136</v>
      </c>
      <c r="Q375" s="33">
        <f>MAX(Q376)</f>
        <v>35718.81</v>
      </c>
      <c r="R375" s="32" t="s">
        <v>28</v>
      </c>
    </row>
    <row r="376" spans="1:18" ht="24.95" customHeight="1" x14ac:dyDescent="0.25">
      <c r="A376" s="47">
        <v>348</v>
      </c>
      <c r="B376" s="44" t="s">
        <v>456</v>
      </c>
      <c r="C376" s="37">
        <v>1970</v>
      </c>
      <c r="D376" s="37"/>
      <c r="E376" s="20" t="s">
        <v>29</v>
      </c>
      <c r="F376" s="37">
        <v>2</v>
      </c>
      <c r="G376" s="37">
        <v>2</v>
      </c>
      <c r="H376" s="38">
        <v>403.8</v>
      </c>
      <c r="I376" s="38">
        <v>358.2</v>
      </c>
      <c r="J376" s="39">
        <v>23</v>
      </c>
      <c r="K376" s="38">
        <f>'прил 2'!C374</f>
        <v>5990280.8799999999</v>
      </c>
      <c r="L376" s="38">
        <f>SUM(L377:L386)</f>
        <v>0</v>
      </c>
      <c r="M376" s="38">
        <v>0</v>
      </c>
      <c r="N376" s="38">
        <v>0</v>
      </c>
      <c r="O376" s="38">
        <f>K376-L376-M376-N376</f>
        <v>5990280.8799999999</v>
      </c>
      <c r="P376" s="38">
        <f t="shared" si="37"/>
        <v>16723.285538805136</v>
      </c>
      <c r="Q376" s="38">
        <v>35718.81</v>
      </c>
      <c r="R376" s="40" t="s">
        <v>194</v>
      </c>
    </row>
    <row r="377" spans="1:18" ht="24.95" customHeight="1" x14ac:dyDescent="0.25">
      <c r="A377" s="42" t="s">
        <v>89</v>
      </c>
      <c r="B377" s="44"/>
      <c r="C377" s="32" t="s">
        <v>28</v>
      </c>
      <c r="D377" s="32" t="s">
        <v>28</v>
      </c>
      <c r="E377" s="32" t="s">
        <v>28</v>
      </c>
      <c r="F377" s="32" t="s">
        <v>28</v>
      </c>
      <c r="G377" s="32" t="s">
        <v>28</v>
      </c>
      <c r="H377" s="33">
        <f t="shared" ref="H377:O377" si="44">SUM(H378:H392)</f>
        <v>21105.989999999994</v>
      </c>
      <c r="I377" s="33">
        <f t="shared" si="44"/>
        <v>16772.91</v>
      </c>
      <c r="J377" s="35">
        <f t="shared" si="44"/>
        <v>1311</v>
      </c>
      <c r="K377" s="33">
        <f t="shared" si="44"/>
        <v>69514433.5</v>
      </c>
      <c r="L377" s="33">
        <f t="shared" si="44"/>
        <v>0</v>
      </c>
      <c r="M377" s="33">
        <f t="shared" si="44"/>
        <v>5950475.6900000004</v>
      </c>
      <c r="N377" s="33">
        <f t="shared" si="44"/>
        <v>0</v>
      </c>
      <c r="O377" s="33">
        <f t="shared" si="44"/>
        <v>63563957.810000002</v>
      </c>
      <c r="P377" s="33">
        <f t="shared" si="37"/>
        <v>4144.4468193056546</v>
      </c>
      <c r="Q377" s="33">
        <f>MAX(Q378:Q392)</f>
        <v>56216</v>
      </c>
      <c r="R377" s="32" t="s">
        <v>28</v>
      </c>
    </row>
    <row r="378" spans="1:18" ht="24.95" customHeight="1" x14ac:dyDescent="0.25">
      <c r="A378" s="47">
        <v>349</v>
      </c>
      <c r="B378" s="44" t="s">
        <v>457</v>
      </c>
      <c r="C378" s="37">
        <v>1976</v>
      </c>
      <c r="D378" s="37">
        <v>2009</v>
      </c>
      <c r="E378" s="20" t="s">
        <v>29</v>
      </c>
      <c r="F378" s="37">
        <v>3</v>
      </c>
      <c r="G378" s="37">
        <v>3</v>
      </c>
      <c r="H378" s="38">
        <v>1358.6</v>
      </c>
      <c r="I378" s="38">
        <v>1280.8</v>
      </c>
      <c r="J378" s="39">
        <v>68</v>
      </c>
      <c r="K378" s="38">
        <f>'прил 2'!C376</f>
        <v>40000</v>
      </c>
      <c r="L378" s="38">
        <f t="shared" ref="L378:L403" si="45">SUM(L379:L388)</f>
        <v>0</v>
      </c>
      <c r="M378" s="38">
        <v>0</v>
      </c>
      <c r="N378" s="38">
        <v>0</v>
      </c>
      <c r="O378" s="38">
        <f t="shared" ref="O378:O392" si="46">K378-L378-M378-N378</f>
        <v>40000</v>
      </c>
      <c r="P378" s="38">
        <f t="shared" si="37"/>
        <v>31.230480949406623</v>
      </c>
      <c r="Q378" s="38">
        <v>1142</v>
      </c>
      <c r="R378" s="40" t="s">
        <v>194</v>
      </c>
    </row>
    <row r="379" spans="1:18" ht="24.95" customHeight="1" x14ac:dyDescent="0.25">
      <c r="A379" s="47">
        <v>350</v>
      </c>
      <c r="B379" s="44" t="s">
        <v>458</v>
      </c>
      <c r="C379" s="37">
        <v>1987</v>
      </c>
      <c r="D379" s="37"/>
      <c r="E379" s="20" t="s">
        <v>29</v>
      </c>
      <c r="F379" s="37">
        <v>5</v>
      </c>
      <c r="G379" s="37">
        <v>3</v>
      </c>
      <c r="H379" s="38">
        <v>3153.3</v>
      </c>
      <c r="I379" s="38">
        <v>2864.5</v>
      </c>
      <c r="J379" s="39">
        <v>165</v>
      </c>
      <c r="K379" s="38">
        <f>'прил 2'!C377</f>
        <v>40000</v>
      </c>
      <c r="L379" s="38">
        <f t="shared" si="45"/>
        <v>0</v>
      </c>
      <c r="M379" s="38">
        <v>0</v>
      </c>
      <c r="N379" s="38">
        <v>0</v>
      </c>
      <c r="O379" s="38">
        <f t="shared" si="46"/>
        <v>40000</v>
      </c>
      <c r="P379" s="38">
        <f t="shared" si="37"/>
        <v>13.9640425903299</v>
      </c>
      <c r="Q379" s="38">
        <v>643</v>
      </c>
      <c r="R379" s="40" t="s">
        <v>194</v>
      </c>
    </row>
    <row r="380" spans="1:18" ht="24.95" customHeight="1" x14ac:dyDescent="0.25">
      <c r="A380" s="47">
        <v>351</v>
      </c>
      <c r="B380" s="44" t="s">
        <v>459</v>
      </c>
      <c r="C380" s="37">
        <v>1986</v>
      </c>
      <c r="D380" s="37">
        <v>2012</v>
      </c>
      <c r="E380" s="20" t="s">
        <v>29</v>
      </c>
      <c r="F380" s="37">
        <v>5</v>
      </c>
      <c r="G380" s="37">
        <v>1</v>
      </c>
      <c r="H380" s="38">
        <v>1097.3599999999999</v>
      </c>
      <c r="I380" s="38">
        <v>997.6</v>
      </c>
      <c r="J380" s="39">
        <v>70</v>
      </c>
      <c r="K380" s="38">
        <f>'прил 2'!C378</f>
        <v>40000</v>
      </c>
      <c r="L380" s="38">
        <f t="shared" si="45"/>
        <v>0</v>
      </c>
      <c r="M380" s="38">
        <v>0</v>
      </c>
      <c r="N380" s="38">
        <v>0</v>
      </c>
      <c r="O380" s="38">
        <f t="shared" si="46"/>
        <v>40000</v>
      </c>
      <c r="P380" s="38">
        <f t="shared" si="37"/>
        <v>40.096230954290299</v>
      </c>
      <c r="Q380" s="38">
        <v>643</v>
      </c>
      <c r="R380" s="40" t="s">
        <v>194</v>
      </c>
    </row>
    <row r="381" spans="1:18" ht="24.95" customHeight="1" x14ac:dyDescent="0.25">
      <c r="A381" s="47">
        <v>352</v>
      </c>
      <c r="B381" s="44" t="s">
        <v>460</v>
      </c>
      <c r="C381" s="37">
        <v>1995</v>
      </c>
      <c r="D381" s="37"/>
      <c r="E381" s="20" t="s">
        <v>29</v>
      </c>
      <c r="F381" s="37">
        <v>5</v>
      </c>
      <c r="G381" s="37">
        <v>3</v>
      </c>
      <c r="H381" s="38">
        <v>3018.8</v>
      </c>
      <c r="I381" s="38">
        <v>2054.1</v>
      </c>
      <c r="J381" s="39">
        <v>140</v>
      </c>
      <c r="K381" s="38">
        <f>'прил 2'!C379</f>
        <v>40000</v>
      </c>
      <c r="L381" s="38">
        <f t="shared" si="45"/>
        <v>0</v>
      </c>
      <c r="M381" s="38">
        <v>0</v>
      </c>
      <c r="N381" s="38">
        <v>0</v>
      </c>
      <c r="O381" s="38">
        <f t="shared" si="46"/>
        <v>40000</v>
      </c>
      <c r="P381" s="38">
        <f t="shared" si="37"/>
        <v>19.473248624701817</v>
      </c>
      <c r="Q381" s="38">
        <v>643</v>
      </c>
      <c r="R381" s="40" t="s">
        <v>194</v>
      </c>
    </row>
    <row r="382" spans="1:18" ht="24.95" customHeight="1" x14ac:dyDescent="0.25">
      <c r="A382" s="47">
        <v>353</v>
      </c>
      <c r="B382" s="44" t="s">
        <v>461</v>
      </c>
      <c r="C382" s="37">
        <v>1977</v>
      </c>
      <c r="D382" s="37"/>
      <c r="E382" s="20" t="s">
        <v>29</v>
      </c>
      <c r="F382" s="37">
        <v>2</v>
      </c>
      <c r="G382" s="37">
        <v>2</v>
      </c>
      <c r="H382" s="38">
        <v>630.08000000000004</v>
      </c>
      <c r="I382" s="38">
        <v>572.79999999999995</v>
      </c>
      <c r="J382" s="39">
        <v>51</v>
      </c>
      <c r="K382" s="38">
        <f>'прил 2'!C380</f>
        <v>200000</v>
      </c>
      <c r="L382" s="38">
        <f t="shared" si="45"/>
        <v>0</v>
      </c>
      <c r="M382" s="38">
        <v>0</v>
      </c>
      <c r="N382" s="38">
        <v>0</v>
      </c>
      <c r="O382" s="38">
        <f t="shared" si="46"/>
        <v>200000</v>
      </c>
      <c r="P382" s="38">
        <f t="shared" si="37"/>
        <v>349.1620111731844</v>
      </c>
      <c r="Q382" s="38">
        <v>1142</v>
      </c>
      <c r="R382" s="40" t="s">
        <v>194</v>
      </c>
    </row>
    <row r="383" spans="1:18" ht="24.95" customHeight="1" x14ac:dyDescent="0.25">
      <c r="A383" s="47">
        <v>354</v>
      </c>
      <c r="B383" s="44" t="s">
        <v>462</v>
      </c>
      <c r="C383" s="37">
        <v>1992</v>
      </c>
      <c r="D383" s="37">
        <v>2009</v>
      </c>
      <c r="E383" s="20" t="s">
        <v>29</v>
      </c>
      <c r="F383" s="37">
        <v>5</v>
      </c>
      <c r="G383" s="37">
        <v>3</v>
      </c>
      <c r="H383" s="38">
        <v>3076.4</v>
      </c>
      <c r="I383" s="38">
        <v>2274.8000000000002</v>
      </c>
      <c r="J383" s="39">
        <v>255</v>
      </c>
      <c r="K383" s="38">
        <f>'прил 2'!C381</f>
        <v>40000</v>
      </c>
      <c r="L383" s="38">
        <f t="shared" si="45"/>
        <v>0</v>
      </c>
      <c r="M383" s="38">
        <v>0</v>
      </c>
      <c r="N383" s="38">
        <v>0</v>
      </c>
      <c r="O383" s="38">
        <f t="shared" si="46"/>
        <v>40000</v>
      </c>
      <c r="P383" s="38">
        <f t="shared" si="37"/>
        <v>17.583963425356075</v>
      </c>
      <c r="Q383" s="38">
        <v>643</v>
      </c>
      <c r="R383" s="40" t="s">
        <v>194</v>
      </c>
    </row>
    <row r="384" spans="1:18" ht="24.95" customHeight="1" x14ac:dyDescent="0.25">
      <c r="A384" s="47">
        <v>355</v>
      </c>
      <c r="B384" s="44" t="s">
        <v>463</v>
      </c>
      <c r="C384" s="37">
        <v>1990</v>
      </c>
      <c r="D384" s="37">
        <v>2011</v>
      </c>
      <c r="E384" s="20" t="s">
        <v>29</v>
      </c>
      <c r="F384" s="37">
        <v>5</v>
      </c>
      <c r="G384" s="37">
        <v>3</v>
      </c>
      <c r="H384" s="38">
        <v>3100.2</v>
      </c>
      <c r="I384" s="38">
        <v>2365.6999999999998</v>
      </c>
      <c r="J384" s="39">
        <v>192</v>
      </c>
      <c r="K384" s="38">
        <f>'прил 2'!C382</f>
        <v>240000</v>
      </c>
      <c r="L384" s="38">
        <f t="shared" si="45"/>
        <v>0</v>
      </c>
      <c r="M384" s="38">
        <v>0</v>
      </c>
      <c r="N384" s="38">
        <v>0</v>
      </c>
      <c r="O384" s="38">
        <f t="shared" si="46"/>
        <v>240000</v>
      </c>
      <c r="P384" s="38">
        <f t="shared" si="37"/>
        <v>101.44988798241536</v>
      </c>
      <c r="Q384" s="38">
        <v>643</v>
      </c>
      <c r="R384" s="40" t="s">
        <v>194</v>
      </c>
    </row>
    <row r="385" spans="1:18" ht="24.95" customHeight="1" x14ac:dyDescent="0.25">
      <c r="A385" s="47">
        <v>356</v>
      </c>
      <c r="B385" s="44" t="s">
        <v>187</v>
      </c>
      <c r="C385" s="37">
        <v>1967</v>
      </c>
      <c r="D385" s="37">
        <v>2010</v>
      </c>
      <c r="E385" s="20" t="s">
        <v>29</v>
      </c>
      <c r="F385" s="37">
        <v>2</v>
      </c>
      <c r="G385" s="37">
        <v>3</v>
      </c>
      <c r="H385" s="38">
        <v>774.3</v>
      </c>
      <c r="I385" s="38">
        <v>715.5</v>
      </c>
      <c r="J385" s="39">
        <v>40</v>
      </c>
      <c r="K385" s="38">
        <f>'прил 2'!C383</f>
        <v>20469294.079999998</v>
      </c>
      <c r="L385" s="38">
        <f t="shared" si="45"/>
        <v>0</v>
      </c>
      <c r="M385" s="38">
        <v>3816544.48</v>
      </c>
      <c r="N385" s="38">
        <v>0</v>
      </c>
      <c r="O385" s="38">
        <f t="shared" si="46"/>
        <v>16652749.599999998</v>
      </c>
      <c r="P385" s="38">
        <f t="shared" si="37"/>
        <v>28608.377470300486</v>
      </c>
      <c r="Q385" s="38">
        <v>41458.81</v>
      </c>
      <c r="R385" s="40" t="s">
        <v>194</v>
      </c>
    </row>
    <row r="386" spans="1:18" ht="24.95" customHeight="1" x14ac:dyDescent="0.25">
      <c r="A386" s="47">
        <v>357</v>
      </c>
      <c r="B386" s="44" t="s">
        <v>464</v>
      </c>
      <c r="C386" s="37">
        <v>1984</v>
      </c>
      <c r="D386" s="37"/>
      <c r="E386" s="20" t="s">
        <v>29</v>
      </c>
      <c r="F386" s="37">
        <v>2</v>
      </c>
      <c r="G386" s="37">
        <v>1</v>
      </c>
      <c r="H386" s="38">
        <v>223.2</v>
      </c>
      <c r="I386" s="38">
        <v>179</v>
      </c>
      <c r="J386" s="39">
        <v>12</v>
      </c>
      <c r="K386" s="38">
        <f>'прил 2'!C384</f>
        <v>3505199</v>
      </c>
      <c r="L386" s="38">
        <f t="shared" si="45"/>
        <v>0</v>
      </c>
      <c r="M386" s="38">
        <v>193305.54</v>
      </c>
      <c r="N386" s="38">
        <v>0</v>
      </c>
      <c r="O386" s="38">
        <f t="shared" si="46"/>
        <v>3311893.46</v>
      </c>
      <c r="P386" s="38">
        <f t="shared" si="37"/>
        <v>19582.117318435754</v>
      </c>
      <c r="Q386" s="38">
        <v>56216</v>
      </c>
      <c r="R386" s="40" t="s">
        <v>194</v>
      </c>
    </row>
    <row r="387" spans="1:18" ht="24.95" customHeight="1" x14ac:dyDescent="0.25">
      <c r="A387" s="47">
        <v>358</v>
      </c>
      <c r="B387" s="44" t="s">
        <v>465</v>
      </c>
      <c r="C387" s="37">
        <v>1984</v>
      </c>
      <c r="D387" s="37"/>
      <c r="E387" s="20" t="s">
        <v>29</v>
      </c>
      <c r="F387" s="37">
        <v>2</v>
      </c>
      <c r="G387" s="37">
        <v>3</v>
      </c>
      <c r="H387" s="38">
        <v>933.7</v>
      </c>
      <c r="I387" s="38">
        <v>856.2</v>
      </c>
      <c r="J387" s="39">
        <v>39</v>
      </c>
      <c r="K387" s="38">
        <f>'прил 2'!C385</f>
        <v>12154037</v>
      </c>
      <c r="L387" s="38">
        <f t="shared" si="45"/>
        <v>0</v>
      </c>
      <c r="M387" s="38">
        <v>924626.85</v>
      </c>
      <c r="N387" s="38">
        <v>0</v>
      </c>
      <c r="O387" s="38">
        <f t="shared" si="46"/>
        <v>11229410.15</v>
      </c>
      <c r="P387" s="38">
        <f t="shared" si="37"/>
        <v>14195.324690492875</v>
      </c>
      <c r="Q387" s="38">
        <v>36234</v>
      </c>
      <c r="R387" s="40" t="s">
        <v>194</v>
      </c>
    </row>
    <row r="388" spans="1:18" ht="24.95" customHeight="1" x14ac:dyDescent="0.25">
      <c r="A388" s="47">
        <v>359</v>
      </c>
      <c r="B388" s="44" t="s">
        <v>466</v>
      </c>
      <c r="C388" s="37">
        <v>1984</v>
      </c>
      <c r="D388" s="37"/>
      <c r="E388" s="20" t="s">
        <v>29</v>
      </c>
      <c r="F388" s="37">
        <v>2</v>
      </c>
      <c r="G388" s="37">
        <v>1</v>
      </c>
      <c r="H388" s="38">
        <v>409</v>
      </c>
      <c r="I388" s="38">
        <v>235.8</v>
      </c>
      <c r="J388" s="39">
        <v>23</v>
      </c>
      <c r="K388" s="38">
        <f>'прил 2'!C386</f>
        <v>4353484</v>
      </c>
      <c r="L388" s="38">
        <f t="shared" si="45"/>
        <v>0</v>
      </c>
      <c r="M388" s="38">
        <v>254644.96</v>
      </c>
      <c r="N388" s="38">
        <v>0</v>
      </c>
      <c r="O388" s="38">
        <f t="shared" si="46"/>
        <v>4098839.04</v>
      </c>
      <c r="P388" s="38">
        <f t="shared" si="37"/>
        <v>18462.612383375741</v>
      </c>
      <c r="Q388" s="38">
        <v>56216</v>
      </c>
      <c r="R388" s="40" t="s">
        <v>194</v>
      </c>
    </row>
    <row r="389" spans="1:18" ht="24.95" customHeight="1" x14ac:dyDescent="0.25">
      <c r="A389" s="47">
        <v>360</v>
      </c>
      <c r="B389" s="44" t="s">
        <v>467</v>
      </c>
      <c r="C389" s="37">
        <v>1990</v>
      </c>
      <c r="D389" s="37"/>
      <c r="E389" s="20" t="s">
        <v>29</v>
      </c>
      <c r="F389" s="37">
        <v>3</v>
      </c>
      <c r="G389" s="37">
        <v>3</v>
      </c>
      <c r="H389" s="38">
        <v>1282.0999999999999</v>
      </c>
      <c r="I389" s="38">
        <v>705.01</v>
      </c>
      <c r="J389" s="39">
        <v>94</v>
      </c>
      <c r="K389" s="38">
        <f>'прил 2'!C387</f>
        <v>14492927</v>
      </c>
      <c r="L389" s="38">
        <f t="shared" si="45"/>
        <v>0</v>
      </c>
      <c r="M389" s="38">
        <v>761353.86</v>
      </c>
      <c r="N389" s="38">
        <v>0</v>
      </c>
      <c r="O389" s="38">
        <f t="shared" si="46"/>
        <v>13731573.140000001</v>
      </c>
      <c r="P389" s="38">
        <f t="shared" si="37"/>
        <v>20557.051673025915</v>
      </c>
      <c r="Q389" s="38">
        <v>56216</v>
      </c>
      <c r="R389" s="40" t="s">
        <v>194</v>
      </c>
    </row>
    <row r="390" spans="1:18" ht="24.95" customHeight="1" x14ac:dyDescent="0.25">
      <c r="A390" s="47">
        <v>361</v>
      </c>
      <c r="B390" s="44" t="s">
        <v>468</v>
      </c>
      <c r="C390" s="37">
        <v>1992</v>
      </c>
      <c r="D390" s="37">
        <v>2009</v>
      </c>
      <c r="E390" s="20" t="s">
        <v>29</v>
      </c>
      <c r="F390" s="37">
        <v>2</v>
      </c>
      <c r="G390" s="37">
        <v>3</v>
      </c>
      <c r="H390" s="38">
        <v>856.1</v>
      </c>
      <c r="I390" s="38">
        <v>637.4</v>
      </c>
      <c r="J390" s="39">
        <v>65</v>
      </c>
      <c r="K390" s="38">
        <f>'прил 2'!C388</f>
        <v>8315764.54</v>
      </c>
      <c r="L390" s="38">
        <f t="shared" si="45"/>
        <v>0</v>
      </c>
      <c r="M390" s="38">
        <v>0</v>
      </c>
      <c r="N390" s="38">
        <v>0</v>
      </c>
      <c r="O390" s="38">
        <f t="shared" si="46"/>
        <v>8315764.54</v>
      </c>
      <c r="P390" s="38">
        <f t="shared" si="37"/>
        <v>13046.383024788203</v>
      </c>
      <c r="Q390" s="38">
        <v>53753.81</v>
      </c>
      <c r="R390" s="40" t="s">
        <v>194</v>
      </c>
    </row>
    <row r="391" spans="1:18" ht="24.95" customHeight="1" x14ac:dyDescent="0.25">
      <c r="A391" s="47">
        <v>362</v>
      </c>
      <c r="B391" s="44" t="s">
        <v>469</v>
      </c>
      <c r="C391" s="37">
        <v>1917</v>
      </c>
      <c r="D391" s="37">
        <v>2008</v>
      </c>
      <c r="E391" s="20" t="s">
        <v>29</v>
      </c>
      <c r="F391" s="37">
        <v>2</v>
      </c>
      <c r="G391" s="37">
        <v>1</v>
      </c>
      <c r="H391" s="38">
        <v>305.25</v>
      </c>
      <c r="I391" s="38">
        <v>269.2</v>
      </c>
      <c r="J391" s="39">
        <v>29</v>
      </c>
      <c r="K391" s="38">
        <f>'прил 2'!C389</f>
        <v>5083727.88</v>
      </c>
      <c r="L391" s="38">
        <f t="shared" si="45"/>
        <v>0</v>
      </c>
      <c r="M391" s="38">
        <v>0</v>
      </c>
      <c r="N391" s="38">
        <v>0</v>
      </c>
      <c r="O391" s="38">
        <f t="shared" si="46"/>
        <v>5083727.88</v>
      </c>
      <c r="P391" s="38">
        <f t="shared" si="37"/>
        <v>18884.576077265974</v>
      </c>
      <c r="Q391" s="38">
        <v>31815.81</v>
      </c>
      <c r="R391" s="40" t="s">
        <v>194</v>
      </c>
    </row>
    <row r="392" spans="1:18" ht="24.95" customHeight="1" x14ac:dyDescent="0.25">
      <c r="A392" s="47">
        <v>363</v>
      </c>
      <c r="B392" s="44" t="s">
        <v>188</v>
      </c>
      <c r="C392" s="37">
        <v>1972</v>
      </c>
      <c r="D392" s="37"/>
      <c r="E392" s="20" t="s">
        <v>29</v>
      </c>
      <c r="F392" s="37">
        <v>2</v>
      </c>
      <c r="G392" s="37">
        <v>3</v>
      </c>
      <c r="H392" s="38">
        <v>887.6</v>
      </c>
      <c r="I392" s="38">
        <v>764.5</v>
      </c>
      <c r="J392" s="39">
        <v>68</v>
      </c>
      <c r="K392" s="38">
        <f>'прил 2'!C390</f>
        <v>500000</v>
      </c>
      <c r="L392" s="38">
        <f t="shared" si="45"/>
        <v>0</v>
      </c>
      <c r="M392" s="38">
        <v>0</v>
      </c>
      <c r="N392" s="38">
        <v>0</v>
      </c>
      <c r="O392" s="38">
        <f t="shared" si="46"/>
        <v>500000</v>
      </c>
      <c r="P392" s="38">
        <f t="shared" si="37"/>
        <v>654.02223675604967</v>
      </c>
      <c r="Q392" s="38">
        <v>1142</v>
      </c>
      <c r="R392" s="40" t="s">
        <v>194</v>
      </c>
    </row>
    <row r="393" spans="1:18" ht="24.95" customHeight="1" x14ac:dyDescent="0.25">
      <c r="A393" s="42" t="s">
        <v>92</v>
      </c>
      <c r="B393" s="44"/>
      <c r="C393" s="32" t="s">
        <v>28</v>
      </c>
      <c r="D393" s="32" t="s">
        <v>28</v>
      </c>
      <c r="E393" s="32" t="s">
        <v>28</v>
      </c>
      <c r="F393" s="32" t="s">
        <v>28</v>
      </c>
      <c r="G393" s="32" t="s">
        <v>28</v>
      </c>
      <c r="H393" s="33">
        <f>SUM(H394:H403)</f>
        <v>12289.529999999997</v>
      </c>
      <c r="I393" s="33">
        <f>SUM(I394:I403)</f>
        <v>11081.139900000002</v>
      </c>
      <c r="J393" s="35">
        <f>SUM(J394:J403)</f>
        <v>606</v>
      </c>
      <c r="K393" s="33">
        <f>SUM(K394:K403)</f>
        <v>77781054.370000005</v>
      </c>
      <c r="L393" s="33">
        <f t="shared" si="45"/>
        <v>0</v>
      </c>
      <c r="M393" s="33">
        <f>SUM(M394:M403)</f>
        <v>2927824.71</v>
      </c>
      <c r="N393" s="33">
        <f>SUM(N394:N403)</f>
        <v>0</v>
      </c>
      <c r="O393" s="33">
        <f>SUM(O394:O403)</f>
        <v>74853229.659999996</v>
      </c>
      <c r="P393" s="33">
        <f t="shared" si="37"/>
        <v>7019.228623762795</v>
      </c>
      <c r="Q393" s="33">
        <f>MAX(Q394:Q403)</f>
        <v>61212.81</v>
      </c>
      <c r="R393" s="32" t="s">
        <v>28</v>
      </c>
    </row>
    <row r="394" spans="1:18" ht="24.95" customHeight="1" x14ac:dyDescent="0.25">
      <c r="A394" s="47">
        <v>364</v>
      </c>
      <c r="B394" s="44" t="s">
        <v>470</v>
      </c>
      <c r="C394" s="37">
        <v>1962</v>
      </c>
      <c r="D394" s="37">
        <v>2009</v>
      </c>
      <c r="E394" s="20" t="s">
        <v>29</v>
      </c>
      <c r="F394" s="37">
        <v>2</v>
      </c>
      <c r="G394" s="37">
        <v>2</v>
      </c>
      <c r="H394" s="38">
        <v>629.9</v>
      </c>
      <c r="I394" s="38">
        <v>609.29999999999995</v>
      </c>
      <c r="J394" s="39">
        <v>31</v>
      </c>
      <c r="K394" s="38">
        <f>'прил 2'!C392</f>
        <v>80000</v>
      </c>
      <c r="L394" s="38">
        <f t="shared" si="45"/>
        <v>0</v>
      </c>
      <c r="M394" s="38">
        <v>0</v>
      </c>
      <c r="N394" s="38">
        <v>0</v>
      </c>
      <c r="O394" s="38">
        <f t="shared" ref="O394:O403" si="47">K394-L394-M394-N394</f>
        <v>80000</v>
      </c>
      <c r="P394" s="38">
        <f t="shared" si="37"/>
        <v>131.2982110618743</v>
      </c>
      <c r="Q394" s="38">
        <v>1142</v>
      </c>
      <c r="R394" s="40" t="s">
        <v>194</v>
      </c>
    </row>
    <row r="395" spans="1:18" ht="24.95" customHeight="1" x14ac:dyDescent="0.25">
      <c r="A395" s="47">
        <v>365</v>
      </c>
      <c r="B395" s="44" t="s">
        <v>471</v>
      </c>
      <c r="C395" s="37">
        <v>1980</v>
      </c>
      <c r="D395" s="37">
        <v>2009</v>
      </c>
      <c r="E395" s="20" t="s">
        <v>29</v>
      </c>
      <c r="F395" s="37">
        <v>5</v>
      </c>
      <c r="G395" s="37">
        <v>4</v>
      </c>
      <c r="H395" s="38">
        <v>4512.53</v>
      </c>
      <c r="I395" s="38">
        <v>4101.8</v>
      </c>
      <c r="J395" s="39">
        <v>155</v>
      </c>
      <c r="K395" s="38">
        <f>'прил 2'!C393</f>
        <v>80000</v>
      </c>
      <c r="L395" s="38">
        <f t="shared" si="45"/>
        <v>0</v>
      </c>
      <c r="M395" s="38">
        <v>0</v>
      </c>
      <c r="N395" s="38">
        <v>0</v>
      </c>
      <c r="O395" s="38">
        <f t="shared" si="47"/>
        <v>80000</v>
      </c>
      <c r="P395" s="38">
        <f t="shared" si="37"/>
        <v>19.503632551562728</v>
      </c>
      <c r="Q395" s="38">
        <v>643</v>
      </c>
      <c r="R395" s="40" t="s">
        <v>194</v>
      </c>
    </row>
    <row r="396" spans="1:18" ht="24.95" customHeight="1" x14ac:dyDescent="0.25">
      <c r="A396" s="47">
        <v>366</v>
      </c>
      <c r="B396" s="44" t="s">
        <v>472</v>
      </c>
      <c r="C396" s="37">
        <v>1986</v>
      </c>
      <c r="D396" s="37">
        <v>2009</v>
      </c>
      <c r="E396" s="20" t="s">
        <v>29</v>
      </c>
      <c r="F396" s="37">
        <v>2</v>
      </c>
      <c r="G396" s="37">
        <v>3</v>
      </c>
      <c r="H396" s="38">
        <v>849.4</v>
      </c>
      <c r="I396" s="38">
        <v>812.13</v>
      </c>
      <c r="J396" s="39">
        <v>77</v>
      </c>
      <c r="K396" s="38">
        <f>'прил 2'!C394</f>
        <v>12259048</v>
      </c>
      <c r="L396" s="38">
        <f t="shared" si="45"/>
        <v>0</v>
      </c>
      <c r="M396" s="38">
        <v>877034.81</v>
      </c>
      <c r="N396" s="38">
        <v>0</v>
      </c>
      <c r="O396" s="38">
        <f t="shared" si="47"/>
        <v>11382013.189999999</v>
      </c>
      <c r="P396" s="38">
        <f t="shared" ref="P396:P403" si="48">K396/I396</f>
        <v>15094.933077216701</v>
      </c>
      <c r="Q396" s="38">
        <v>37801</v>
      </c>
      <c r="R396" s="40" t="s">
        <v>194</v>
      </c>
    </row>
    <row r="397" spans="1:18" ht="24.95" customHeight="1" x14ac:dyDescent="0.25">
      <c r="A397" s="47">
        <v>367</v>
      </c>
      <c r="B397" s="44" t="s">
        <v>473</v>
      </c>
      <c r="C397" s="37">
        <v>1994</v>
      </c>
      <c r="D397" s="37">
        <v>2009</v>
      </c>
      <c r="E397" s="20" t="s">
        <v>29</v>
      </c>
      <c r="F397" s="37">
        <v>2</v>
      </c>
      <c r="G397" s="37">
        <v>3</v>
      </c>
      <c r="H397" s="38">
        <v>992.5</v>
      </c>
      <c r="I397" s="38">
        <v>987.61</v>
      </c>
      <c r="J397" s="39">
        <v>49</v>
      </c>
      <c r="K397" s="38">
        <f>'прил 2'!C395</f>
        <v>8487016</v>
      </c>
      <c r="L397" s="38">
        <f t="shared" si="45"/>
        <v>0</v>
      </c>
      <c r="M397" s="38">
        <v>0</v>
      </c>
      <c r="N397" s="38">
        <v>0</v>
      </c>
      <c r="O397" s="38">
        <f t="shared" si="47"/>
        <v>8487016</v>
      </c>
      <c r="P397" s="38">
        <f t="shared" si="48"/>
        <v>8593.4893328338112</v>
      </c>
      <c r="Q397" s="38">
        <v>9404</v>
      </c>
      <c r="R397" s="40" t="s">
        <v>194</v>
      </c>
    </row>
    <row r="398" spans="1:18" ht="24.95" customHeight="1" x14ac:dyDescent="0.25">
      <c r="A398" s="47">
        <v>368</v>
      </c>
      <c r="B398" s="44" t="s">
        <v>474</v>
      </c>
      <c r="C398" s="37">
        <v>1984</v>
      </c>
      <c r="D398" s="37">
        <v>2013</v>
      </c>
      <c r="E398" s="20" t="s">
        <v>29</v>
      </c>
      <c r="F398" s="37">
        <v>2</v>
      </c>
      <c r="G398" s="37">
        <v>3</v>
      </c>
      <c r="H398" s="38">
        <v>1023.2</v>
      </c>
      <c r="I398" s="38">
        <v>846.2</v>
      </c>
      <c r="J398" s="39">
        <v>59</v>
      </c>
      <c r="K398" s="38">
        <f>'прил 2'!C396</f>
        <v>120000</v>
      </c>
      <c r="L398" s="38">
        <f t="shared" si="45"/>
        <v>0</v>
      </c>
      <c r="M398" s="38">
        <v>0</v>
      </c>
      <c r="N398" s="38">
        <v>0</v>
      </c>
      <c r="O398" s="38">
        <f t="shared" si="47"/>
        <v>120000</v>
      </c>
      <c r="P398" s="38">
        <f t="shared" si="48"/>
        <v>141.81044670290711</v>
      </c>
      <c r="Q398" s="38">
        <v>1142</v>
      </c>
      <c r="R398" s="40" t="s">
        <v>194</v>
      </c>
    </row>
    <row r="399" spans="1:18" ht="24.95" customHeight="1" x14ac:dyDescent="0.25">
      <c r="A399" s="47">
        <v>369</v>
      </c>
      <c r="B399" s="44" t="s">
        <v>475</v>
      </c>
      <c r="C399" s="37">
        <v>1985</v>
      </c>
      <c r="D399" s="37">
        <v>2012</v>
      </c>
      <c r="E399" s="20" t="s">
        <v>29</v>
      </c>
      <c r="F399" s="37">
        <v>2</v>
      </c>
      <c r="G399" s="37">
        <v>1</v>
      </c>
      <c r="H399" s="38">
        <v>382.3</v>
      </c>
      <c r="I399" s="38">
        <v>351</v>
      </c>
      <c r="J399" s="39">
        <v>30</v>
      </c>
      <c r="K399" s="38">
        <f>'прил 2'!C397</f>
        <v>120000</v>
      </c>
      <c r="L399" s="38">
        <f t="shared" si="45"/>
        <v>0</v>
      </c>
      <c r="M399" s="38">
        <v>0</v>
      </c>
      <c r="N399" s="38">
        <v>0</v>
      </c>
      <c r="O399" s="38">
        <f t="shared" si="47"/>
        <v>120000</v>
      </c>
      <c r="P399" s="38">
        <f t="shared" si="48"/>
        <v>341.88034188034186</v>
      </c>
      <c r="Q399" s="38">
        <v>1142</v>
      </c>
      <c r="R399" s="40" t="s">
        <v>194</v>
      </c>
    </row>
    <row r="400" spans="1:18" ht="24.95" customHeight="1" x14ac:dyDescent="0.25">
      <c r="A400" s="47">
        <v>370</v>
      </c>
      <c r="B400" s="44" t="s">
        <v>96</v>
      </c>
      <c r="C400" s="37">
        <v>1982</v>
      </c>
      <c r="D400" s="37"/>
      <c r="E400" s="20" t="s">
        <v>29</v>
      </c>
      <c r="F400" s="37">
        <v>2</v>
      </c>
      <c r="G400" s="37">
        <v>1</v>
      </c>
      <c r="H400" s="38">
        <v>401</v>
      </c>
      <c r="I400" s="38">
        <v>350.59989999999999</v>
      </c>
      <c r="J400" s="39">
        <v>19</v>
      </c>
      <c r="K400" s="38">
        <f>'прил 2'!C398</f>
        <v>4803518.7300000004</v>
      </c>
      <c r="L400" s="38">
        <f t="shared" si="45"/>
        <v>0</v>
      </c>
      <c r="M400" s="38">
        <v>0</v>
      </c>
      <c r="N400" s="38">
        <v>0</v>
      </c>
      <c r="O400" s="38">
        <f t="shared" si="47"/>
        <v>4803518.7300000004</v>
      </c>
      <c r="P400" s="38">
        <f t="shared" si="48"/>
        <v>13700.855961453499</v>
      </c>
      <c r="Q400" s="38">
        <v>25507.19</v>
      </c>
      <c r="R400" s="40" t="s">
        <v>194</v>
      </c>
    </row>
    <row r="401" spans="1:18" ht="24.95" customHeight="1" x14ac:dyDescent="0.25">
      <c r="A401" s="47">
        <v>371</v>
      </c>
      <c r="B401" s="44" t="s">
        <v>476</v>
      </c>
      <c r="C401" s="37">
        <v>1966</v>
      </c>
      <c r="D401" s="37"/>
      <c r="E401" s="20" t="s">
        <v>29</v>
      </c>
      <c r="F401" s="37">
        <v>2</v>
      </c>
      <c r="G401" s="37">
        <v>2</v>
      </c>
      <c r="H401" s="38">
        <v>1074</v>
      </c>
      <c r="I401" s="38">
        <v>973.2</v>
      </c>
      <c r="J401" s="39">
        <v>52</v>
      </c>
      <c r="K401" s="38">
        <f>'прил 2'!C399</f>
        <v>28148682.559999999</v>
      </c>
      <c r="L401" s="38">
        <f t="shared" si="45"/>
        <v>0</v>
      </c>
      <c r="M401" s="38">
        <v>2050789.9</v>
      </c>
      <c r="N401" s="38">
        <v>0</v>
      </c>
      <c r="O401" s="38">
        <f t="shared" si="47"/>
        <v>26097892.66</v>
      </c>
      <c r="P401" s="38">
        <f t="shared" si="48"/>
        <v>28923.841512535961</v>
      </c>
      <c r="Q401" s="38">
        <v>61212.81</v>
      </c>
      <c r="R401" s="40" t="s">
        <v>194</v>
      </c>
    </row>
    <row r="402" spans="1:18" ht="24.95" customHeight="1" x14ac:dyDescent="0.25">
      <c r="A402" s="47">
        <v>372</v>
      </c>
      <c r="B402" s="44" t="s">
        <v>191</v>
      </c>
      <c r="C402" s="37">
        <v>2004</v>
      </c>
      <c r="D402" s="37"/>
      <c r="E402" s="20" t="s">
        <v>29</v>
      </c>
      <c r="F402" s="37">
        <v>2</v>
      </c>
      <c r="G402" s="37">
        <v>2</v>
      </c>
      <c r="H402" s="38">
        <v>989.9</v>
      </c>
      <c r="I402" s="38">
        <v>747.1</v>
      </c>
      <c r="J402" s="39">
        <v>57</v>
      </c>
      <c r="K402" s="38">
        <f>'прил 2'!C400</f>
        <v>400000</v>
      </c>
      <c r="L402" s="38">
        <f t="shared" si="45"/>
        <v>0</v>
      </c>
      <c r="M402" s="38">
        <v>0</v>
      </c>
      <c r="N402" s="38">
        <v>0</v>
      </c>
      <c r="O402" s="38">
        <f t="shared" si="47"/>
        <v>400000</v>
      </c>
      <c r="P402" s="38">
        <f t="shared" si="48"/>
        <v>535.40356043367683</v>
      </c>
      <c r="Q402" s="38">
        <v>1142</v>
      </c>
      <c r="R402" s="40" t="s">
        <v>194</v>
      </c>
    </row>
    <row r="403" spans="1:18" ht="24.95" customHeight="1" x14ac:dyDescent="0.25">
      <c r="A403" s="47">
        <v>373</v>
      </c>
      <c r="B403" s="44" t="s">
        <v>477</v>
      </c>
      <c r="C403" s="37">
        <v>1961</v>
      </c>
      <c r="D403" s="37"/>
      <c r="E403" s="20" t="s">
        <v>29</v>
      </c>
      <c r="F403" s="37">
        <v>3</v>
      </c>
      <c r="G403" s="37">
        <v>3</v>
      </c>
      <c r="H403" s="38">
        <v>1434.8</v>
      </c>
      <c r="I403" s="38">
        <v>1302.2</v>
      </c>
      <c r="J403" s="39">
        <v>77</v>
      </c>
      <c r="K403" s="38">
        <f>'прил 2'!C401</f>
        <v>23282789.080000002</v>
      </c>
      <c r="L403" s="38">
        <f t="shared" si="45"/>
        <v>0</v>
      </c>
      <c r="M403" s="38">
        <v>0</v>
      </c>
      <c r="N403" s="38">
        <v>0</v>
      </c>
      <c r="O403" s="38">
        <f t="shared" si="47"/>
        <v>23282789.080000002</v>
      </c>
      <c r="P403" s="38">
        <f t="shared" si="48"/>
        <v>17879.580003071726</v>
      </c>
      <c r="Q403" s="38">
        <v>52611.81</v>
      </c>
      <c r="R403" s="40" t="s">
        <v>194</v>
      </c>
    </row>
  </sheetData>
  <mergeCells count="21">
    <mergeCell ref="R7:R10"/>
    <mergeCell ref="C8:C10"/>
    <mergeCell ref="D8:D10"/>
    <mergeCell ref="K8:K9"/>
    <mergeCell ref="L8:O8"/>
    <mergeCell ref="B3:R3"/>
    <mergeCell ref="B4:R4"/>
    <mergeCell ref="B5:R5"/>
    <mergeCell ref="Q6:R6"/>
    <mergeCell ref="A7:A10"/>
    <mergeCell ref="B7:B10"/>
    <mergeCell ref="C7:D7"/>
    <mergeCell ref="E7:E10"/>
    <mergeCell ref="F7:F10"/>
    <mergeCell ref="G7:G10"/>
    <mergeCell ref="H7:H9"/>
    <mergeCell ref="I7:I9"/>
    <mergeCell ref="J7:J9"/>
    <mergeCell ref="K7:O7"/>
    <mergeCell ref="P7:P9"/>
    <mergeCell ref="Q7:Q9"/>
  </mergeCells>
  <pageMargins left="0.70833333333333315" right="0.70833333333333315" top="0.44305555555555598" bottom="0.74861111111111112" header="0.31527777777777799" footer="0.31527777777777799"/>
  <pageSetup paperSize="77" scale="46" firstPageNumber="2" orientation="landscape" useFirstPageNumber="1" horizontalDpi="300" verticalDpi="300"/>
  <headerFooter>
    <oddFooter>&amp;C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01"/>
  <sheetViews>
    <sheetView zoomScale="90" zoomScaleNormal="90" zoomScalePageLayoutView="70" workbookViewId="0">
      <pane ySplit="8" topLeftCell="A9" activePane="bottomLeft" state="frozen"/>
      <selection pane="bottomLeft" activeCell="I11" sqref="I11"/>
    </sheetView>
  </sheetViews>
  <sheetFormatPr defaultColWidth="9.140625" defaultRowHeight="12.75" x14ac:dyDescent="0.2"/>
  <cols>
    <col min="1" max="1" width="9" style="49" customWidth="1"/>
    <col min="2" max="2" width="50" style="49" customWidth="1"/>
    <col min="3" max="3" width="21.85546875" style="49" customWidth="1"/>
    <col min="4" max="4" width="18.42578125" style="49" customWidth="1"/>
    <col min="5" max="5" width="17" style="49" customWidth="1"/>
    <col min="6" max="6" width="16.85546875" style="49" customWidth="1"/>
    <col min="7" max="7" width="15.85546875" style="49" customWidth="1"/>
    <col min="8" max="8" width="16.140625" style="49" customWidth="1"/>
    <col min="9" max="9" width="15.42578125" style="49" customWidth="1"/>
    <col min="10" max="10" width="9.42578125" style="49" customWidth="1"/>
    <col min="11" max="12" width="16.42578125" style="49" customWidth="1"/>
    <col min="13" max="13" width="16.28515625" style="49" customWidth="1"/>
    <col min="14" max="14" width="16" style="49" customWidth="1"/>
    <col min="15" max="15" width="17.140625" style="49" customWidth="1"/>
    <col min="16" max="16" width="14.5703125" style="49" customWidth="1"/>
    <col min="17" max="17" width="26.42578125" style="49" customWidth="1"/>
    <col min="18" max="18" width="15.85546875" style="49" customWidth="1"/>
    <col min="19" max="19" width="17.28515625" style="49" customWidth="1"/>
    <col min="20" max="20" width="18.42578125" style="49" customWidth="1"/>
    <col min="21" max="16384" width="9.140625" style="49"/>
  </cols>
  <sheetData>
    <row r="1" spans="1:20" s="5" customFormat="1" ht="26.25" x14ac:dyDescent="0.4">
      <c r="A1" s="8"/>
      <c r="B1" s="50"/>
      <c r="C1" s="18"/>
      <c r="D1" s="12"/>
      <c r="E1" s="12"/>
      <c r="F1" s="12"/>
      <c r="G1" s="12"/>
      <c r="H1" s="12"/>
      <c r="I1" s="12"/>
      <c r="J1" s="13"/>
      <c r="K1" s="12"/>
      <c r="L1" s="12"/>
      <c r="M1" s="12"/>
      <c r="N1" s="12"/>
      <c r="O1" s="12"/>
      <c r="P1" s="51"/>
      <c r="Q1" s="51"/>
      <c r="R1" s="51"/>
      <c r="S1" s="51"/>
      <c r="T1" s="51"/>
    </row>
    <row r="2" spans="1:20" s="5" customFormat="1" ht="26.25" x14ac:dyDescent="0.25">
      <c r="A2" s="110" t="s">
        <v>723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s="5" customFormat="1" ht="26.25" x14ac:dyDescent="0.25">
      <c r="A3" s="110" t="s">
        <v>478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0" s="5" customFormat="1" ht="24.75" customHeight="1" x14ac:dyDescent="0.4">
      <c r="A4" s="52"/>
      <c r="B4" s="53"/>
      <c r="C4" s="54"/>
      <c r="D4" s="55"/>
      <c r="E4" s="55"/>
      <c r="F4" s="55"/>
      <c r="G4" s="55"/>
      <c r="H4" s="55"/>
      <c r="I4" s="55"/>
      <c r="J4" s="56"/>
      <c r="K4" s="55"/>
      <c r="L4" s="55"/>
      <c r="M4" s="55"/>
      <c r="N4" s="55"/>
      <c r="O4" s="55"/>
      <c r="P4" s="55"/>
      <c r="Q4" s="55"/>
      <c r="R4" s="55"/>
      <c r="S4" s="55"/>
      <c r="T4" s="57" t="s">
        <v>479</v>
      </c>
    </row>
    <row r="5" spans="1:20" s="59" customFormat="1" ht="19.5" customHeight="1" x14ac:dyDescent="0.25">
      <c r="A5" s="101" t="s">
        <v>3</v>
      </c>
      <c r="B5" s="101" t="s">
        <v>4</v>
      </c>
      <c r="C5" s="111" t="s">
        <v>480</v>
      </c>
      <c r="D5" s="111" t="s">
        <v>481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 t="s">
        <v>482</v>
      </c>
      <c r="Q5" s="111"/>
      <c r="R5" s="111"/>
      <c r="S5" s="111"/>
      <c r="T5" s="111"/>
    </row>
    <row r="6" spans="1:20" ht="15.75" customHeight="1" x14ac:dyDescent="0.2">
      <c r="A6" s="101"/>
      <c r="B6" s="101"/>
      <c r="C6" s="111"/>
      <c r="D6" s="112" t="s">
        <v>483</v>
      </c>
      <c r="E6" s="112"/>
      <c r="F6" s="112"/>
      <c r="G6" s="112"/>
      <c r="H6" s="112"/>
      <c r="I6" s="112"/>
      <c r="J6" s="113" t="s">
        <v>484</v>
      </c>
      <c r="K6" s="113"/>
      <c r="L6" s="111" t="s">
        <v>485</v>
      </c>
      <c r="M6" s="111" t="s">
        <v>486</v>
      </c>
      <c r="N6" s="111" t="s">
        <v>487</v>
      </c>
      <c r="O6" s="111" t="s">
        <v>488</v>
      </c>
      <c r="P6" s="111" t="s">
        <v>489</v>
      </c>
      <c r="Q6" s="114" t="s">
        <v>490</v>
      </c>
      <c r="R6" s="111" t="s">
        <v>491</v>
      </c>
      <c r="S6" s="111" t="s">
        <v>492</v>
      </c>
      <c r="T6" s="111" t="s">
        <v>493</v>
      </c>
    </row>
    <row r="7" spans="1:20" ht="226.5" customHeight="1" x14ac:dyDescent="0.2">
      <c r="A7" s="101"/>
      <c r="B7" s="101"/>
      <c r="C7" s="111"/>
      <c r="D7" s="61" t="s">
        <v>494</v>
      </c>
      <c r="E7" s="61" t="s">
        <v>495</v>
      </c>
      <c r="F7" s="61" t="s">
        <v>496</v>
      </c>
      <c r="G7" s="61" t="s">
        <v>497</v>
      </c>
      <c r="H7" s="61" t="s">
        <v>498</v>
      </c>
      <c r="I7" s="61" t="s">
        <v>499</v>
      </c>
      <c r="J7" s="113"/>
      <c r="K7" s="113"/>
      <c r="L7" s="111"/>
      <c r="M7" s="111"/>
      <c r="N7" s="111"/>
      <c r="O7" s="111"/>
      <c r="P7" s="111"/>
      <c r="Q7" s="114"/>
      <c r="R7" s="111"/>
      <c r="S7" s="111"/>
      <c r="T7" s="111"/>
    </row>
    <row r="8" spans="1:20" x14ac:dyDescent="0.2">
      <c r="A8" s="101"/>
      <c r="B8" s="101"/>
      <c r="C8" s="58" t="s">
        <v>26</v>
      </c>
      <c r="D8" s="60" t="s">
        <v>26</v>
      </c>
      <c r="E8" s="60" t="s">
        <v>26</v>
      </c>
      <c r="F8" s="60" t="s">
        <v>26</v>
      </c>
      <c r="G8" s="60" t="s">
        <v>26</v>
      </c>
      <c r="H8" s="60" t="s">
        <v>26</v>
      </c>
      <c r="I8" s="60" t="s">
        <v>26</v>
      </c>
      <c r="J8" s="62" t="s">
        <v>500</v>
      </c>
      <c r="K8" s="60" t="s">
        <v>26</v>
      </c>
      <c r="L8" s="60" t="s">
        <v>26</v>
      </c>
      <c r="M8" s="60" t="s">
        <v>26</v>
      </c>
      <c r="N8" s="60" t="s">
        <v>26</v>
      </c>
      <c r="O8" s="60" t="s">
        <v>26</v>
      </c>
      <c r="P8" s="63" t="s">
        <v>26</v>
      </c>
      <c r="Q8" s="63" t="s">
        <v>26</v>
      </c>
      <c r="R8" s="63" t="s">
        <v>26</v>
      </c>
      <c r="S8" s="60"/>
      <c r="T8" s="60"/>
    </row>
    <row r="9" spans="1:20" x14ac:dyDescent="0.2">
      <c r="A9" s="64">
        <v>1</v>
      </c>
      <c r="B9" s="64">
        <v>2</v>
      </c>
      <c r="C9" s="64">
        <v>3</v>
      </c>
      <c r="D9" s="64">
        <v>4</v>
      </c>
      <c r="E9" s="64">
        <v>5</v>
      </c>
      <c r="F9" s="64">
        <v>6</v>
      </c>
      <c r="G9" s="64">
        <v>7</v>
      </c>
      <c r="H9" s="64">
        <v>8</v>
      </c>
      <c r="I9" s="64">
        <v>9</v>
      </c>
      <c r="J9" s="65">
        <v>10</v>
      </c>
      <c r="K9" s="64">
        <v>11</v>
      </c>
      <c r="L9" s="64">
        <v>12</v>
      </c>
      <c r="M9" s="64">
        <v>13</v>
      </c>
      <c r="N9" s="64">
        <v>14</v>
      </c>
      <c r="O9" s="64">
        <v>15</v>
      </c>
      <c r="P9" s="64">
        <v>16</v>
      </c>
      <c r="Q9" s="64">
        <v>17</v>
      </c>
      <c r="R9" s="64">
        <v>18</v>
      </c>
      <c r="S9" s="64">
        <v>19</v>
      </c>
      <c r="T9" s="64">
        <v>20</v>
      </c>
    </row>
    <row r="10" spans="1:20" ht="24.95" customHeight="1" x14ac:dyDescent="0.2">
      <c r="A10" s="34" t="s">
        <v>192</v>
      </c>
      <c r="B10" s="44"/>
      <c r="C10" s="33">
        <f t="shared" ref="C10:T10" si="0">C11+C23+C30+C38+C41+C44+C62+C64+C67+C70+C74+C90+C93+C369+C371+C373+C375+C391</f>
        <v>5657444366.9499989</v>
      </c>
      <c r="D10" s="33">
        <f t="shared" si="0"/>
        <v>860300529.66000009</v>
      </c>
      <c r="E10" s="33">
        <f t="shared" si="0"/>
        <v>104598401.83</v>
      </c>
      <c r="F10" s="33">
        <f t="shared" si="0"/>
        <v>156072202.54000002</v>
      </c>
      <c r="G10" s="33">
        <f t="shared" si="0"/>
        <v>282502387.41000003</v>
      </c>
      <c r="H10" s="33">
        <f t="shared" si="0"/>
        <v>497477465.04000014</v>
      </c>
      <c r="I10" s="33">
        <f t="shared" si="0"/>
        <v>35324406.499999993</v>
      </c>
      <c r="J10" s="35">
        <f t="shared" si="0"/>
        <v>318</v>
      </c>
      <c r="K10" s="33">
        <f t="shared" si="0"/>
        <v>1083609835.3000002</v>
      </c>
      <c r="L10" s="33">
        <f t="shared" si="0"/>
        <v>965190147.66000009</v>
      </c>
      <c r="M10" s="33">
        <f t="shared" si="0"/>
        <v>39893293.910000019</v>
      </c>
      <c r="N10" s="33">
        <f t="shared" si="0"/>
        <v>1419144323.6900005</v>
      </c>
      <c r="O10" s="33">
        <f t="shared" si="0"/>
        <v>49001154.350000009</v>
      </c>
      <c r="P10" s="33">
        <f t="shared" si="0"/>
        <v>29857945</v>
      </c>
      <c r="Q10" s="33">
        <f t="shared" si="0"/>
        <v>76028731.950000003</v>
      </c>
      <c r="R10" s="33">
        <f t="shared" si="0"/>
        <v>58443542.110000029</v>
      </c>
      <c r="S10" s="33">
        <f t="shared" si="0"/>
        <v>0</v>
      </c>
      <c r="T10" s="33">
        <f t="shared" si="0"/>
        <v>0</v>
      </c>
    </row>
    <row r="11" spans="1:20" ht="24.95" customHeight="1" x14ac:dyDescent="0.2">
      <c r="A11" s="41" t="s">
        <v>30</v>
      </c>
      <c r="B11" s="44"/>
      <c r="C11" s="33">
        <f t="shared" ref="C11:T11" si="1">SUM(C12:C22)</f>
        <v>106269062.19</v>
      </c>
      <c r="D11" s="33">
        <f t="shared" si="1"/>
        <v>20222287.480000004</v>
      </c>
      <c r="E11" s="33">
        <f t="shared" si="1"/>
        <v>1705585.07</v>
      </c>
      <c r="F11" s="33">
        <f t="shared" si="1"/>
        <v>2617700</v>
      </c>
      <c r="G11" s="33">
        <f t="shared" si="1"/>
        <v>4479845.58</v>
      </c>
      <c r="H11" s="33">
        <f t="shared" si="1"/>
        <v>4154813.44</v>
      </c>
      <c r="I11" s="33">
        <f t="shared" si="1"/>
        <v>0</v>
      </c>
      <c r="J11" s="35">
        <f t="shared" si="1"/>
        <v>0</v>
      </c>
      <c r="K11" s="33">
        <f t="shared" si="1"/>
        <v>0</v>
      </c>
      <c r="L11" s="33">
        <f t="shared" si="1"/>
        <v>43707616.299999997</v>
      </c>
      <c r="M11" s="33">
        <f t="shared" si="1"/>
        <v>825099.04</v>
      </c>
      <c r="N11" s="33">
        <f t="shared" si="1"/>
        <v>23832004.280000001</v>
      </c>
      <c r="O11" s="33">
        <f t="shared" si="1"/>
        <v>928831.4</v>
      </c>
      <c r="P11" s="33">
        <f t="shared" si="1"/>
        <v>0</v>
      </c>
      <c r="Q11" s="33">
        <f t="shared" si="1"/>
        <v>2118094</v>
      </c>
      <c r="R11" s="33">
        <f t="shared" si="1"/>
        <v>1677185.6</v>
      </c>
      <c r="S11" s="33">
        <f t="shared" si="1"/>
        <v>0</v>
      </c>
      <c r="T11" s="33">
        <f t="shared" si="1"/>
        <v>0</v>
      </c>
    </row>
    <row r="12" spans="1:20" ht="24.95" customHeight="1" x14ac:dyDescent="0.2">
      <c r="A12" s="47">
        <v>1</v>
      </c>
      <c r="B12" s="44" t="s">
        <v>193</v>
      </c>
      <c r="C12" s="38">
        <f t="shared" ref="C12:C22" si="2">D12+E12+F12+G12+H12+I12+K12+L12+M12+N12+O12+P12+Q12+R12+S12+T12</f>
        <v>929110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9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929110</v>
      </c>
      <c r="R12" s="38">
        <v>0</v>
      </c>
      <c r="S12" s="38">
        <v>0</v>
      </c>
      <c r="T12" s="38">
        <v>0</v>
      </c>
    </row>
    <row r="13" spans="1:20" ht="30" customHeight="1" x14ac:dyDescent="0.2">
      <c r="A13" s="47">
        <v>2</v>
      </c>
      <c r="B13" s="44" t="s">
        <v>99</v>
      </c>
      <c r="C13" s="38">
        <f t="shared" si="2"/>
        <v>41417036.82</v>
      </c>
      <c r="D13" s="38">
        <v>12074926.560000001</v>
      </c>
      <c r="E13" s="38">
        <v>1365392.32</v>
      </c>
      <c r="F13" s="38">
        <v>2617700</v>
      </c>
      <c r="G13" s="38">
        <v>3618708.48</v>
      </c>
      <c r="H13" s="38">
        <v>4154813.44</v>
      </c>
      <c r="I13" s="38">
        <v>0</v>
      </c>
      <c r="J13" s="39">
        <v>0</v>
      </c>
      <c r="K13" s="38">
        <v>0</v>
      </c>
      <c r="L13" s="38">
        <v>15352335.439999999</v>
      </c>
      <c r="M13" s="38">
        <v>825099.04</v>
      </c>
      <c r="N13" s="38">
        <v>0</v>
      </c>
      <c r="O13" s="38">
        <v>0</v>
      </c>
      <c r="P13" s="38">
        <v>0</v>
      </c>
      <c r="Q13" s="38">
        <v>672180</v>
      </c>
      <c r="R13" s="38">
        <v>735881.54</v>
      </c>
      <c r="S13" s="38">
        <v>0</v>
      </c>
      <c r="T13" s="38">
        <v>0</v>
      </c>
    </row>
    <row r="14" spans="1:20" ht="24.95" customHeight="1" x14ac:dyDescent="0.2">
      <c r="A14" s="47">
        <v>3</v>
      </c>
      <c r="B14" s="44" t="s">
        <v>195</v>
      </c>
      <c r="C14" s="38">
        <f t="shared" si="2"/>
        <v>13633178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9">
        <v>0</v>
      </c>
      <c r="K14" s="38">
        <v>0</v>
      </c>
      <c r="L14" s="38">
        <v>13476374</v>
      </c>
      <c r="M14" s="38">
        <v>0</v>
      </c>
      <c r="N14" s="38">
        <v>0</v>
      </c>
      <c r="O14" s="38">
        <v>0</v>
      </c>
      <c r="P14" s="38">
        <v>0</v>
      </c>
      <c r="Q14" s="38">
        <v>156804</v>
      </c>
      <c r="R14" s="38">
        <v>0</v>
      </c>
      <c r="S14" s="38">
        <v>0</v>
      </c>
      <c r="T14" s="38">
        <v>0</v>
      </c>
    </row>
    <row r="15" spans="1:20" ht="30" customHeight="1" x14ac:dyDescent="0.2">
      <c r="A15" s="47">
        <v>4</v>
      </c>
      <c r="B15" s="44" t="s">
        <v>196</v>
      </c>
      <c r="C15" s="38">
        <f t="shared" si="2"/>
        <v>120000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9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120000</v>
      </c>
      <c r="R15" s="38">
        <v>0</v>
      </c>
      <c r="S15" s="38">
        <v>0</v>
      </c>
      <c r="T15" s="38">
        <v>0</v>
      </c>
    </row>
    <row r="16" spans="1:20" ht="24.95" customHeight="1" x14ac:dyDescent="0.2">
      <c r="A16" s="47">
        <v>5</v>
      </c>
      <c r="B16" s="44" t="s">
        <v>33</v>
      </c>
      <c r="C16" s="38">
        <f t="shared" si="2"/>
        <v>10855096.609999999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9">
        <v>0</v>
      </c>
      <c r="K16" s="38">
        <v>0</v>
      </c>
      <c r="L16" s="38">
        <v>0</v>
      </c>
      <c r="M16" s="38">
        <v>0</v>
      </c>
      <c r="N16" s="38">
        <v>10756445.279999999</v>
      </c>
      <c r="O16" s="38">
        <v>0</v>
      </c>
      <c r="P16" s="38">
        <v>0</v>
      </c>
      <c r="Q16" s="38">
        <v>0</v>
      </c>
      <c r="R16" s="38">
        <v>98651.33</v>
      </c>
      <c r="S16" s="38">
        <v>0</v>
      </c>
      <c r="T16" s="38">
        <v>0</v>
      </c>
    </row>
    <row r="17" spans="1:20" ht="30" customHeight="1" x14ac:dyDescent="0.2">
      <c r="A17" s="47">
        <v>6</v>
      </c>
      <c r="B17" s="44" t="s">
        <v>197</v>
      </c>
      <c r="C17" s="38">
        <f t="shared" si="2"/>
        <v>3878881.9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38">
        <v>0</v>
      </c>
      <c r="L17" s="38">
        <v>3733597.8</v>
      </c>
      <c r="M17" s="38">
        <v>0</v>
      </c>
      <c r="N17" s="38">
        <v>0</v>
      </c>
      <c r="O17" s="38">
        <v>0</v>
      </c>
      <c r="P17" s="38">
        <v>0</v>
      </c>
      <c r="Q17" s="38">
        <v>120000</v>
      </c>
      <c r="R17" s="38">
        <v>25284.1</v>
      </c>
      <c r="S17" s="38">
        <v>0</v>
      </c>
      <c r="T17" s="38">
        <v>0</v>
      </c>
    </row>
    <row r="18" spans="1:20" ht="24.95" customHeight="1" x14ac:dyDescent="0.2">
      <c r="A18" s="47">
        <v>7</v>
      </c>
      <c r="B18" s="44" t="s">
        <v>198</v>
      </c>
      <c r="C18" s="38">
        <f t="shared" si="2"/>
        <v>120000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120000</v>
      </c>
      <c r="R18" s="38">
        <v>0</v>
      </c>
      <c r="S18" s="38">
        <v>0</v>
      </c>
      <c r="T18" s="38">
        <v>0</v>
      </c>
    </row>
    <row r="19" spans="1:20" ht="24.95" customHeight="1" x14ac:dyDescent="0.2">
      <c r="A19" s="47">
        <v>8</v>
      </c>
      <c r="B19" s="44" t="s">
        <v>98</v>
      </c>
      <c r="C19" s="38">
        <f t="shared" si="2"/>
        <v>11428331.060000001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38">
        <v>0</v>
      </c>
      <c r="L19" s="38">
        <v>11145309.060000001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283022</v>
      </c>
      <c r="S19" s="38">
        <v>0</v>
      </c>
      <c r="T19" s="38">
        <v>0</v>
      </c>
    </row>
    <row r="20" spans="1:20" ht="24.95" customHeight="1" x14ac:dyDescent="0.2">
      <c r="A20" s="47">
        <v>9</v>
      </c>
      <c r="B20" s="43" t="s">
        <v>31</v>
      </c>
      <c r="C20" s="38">
        <f t="shared" si="2"/>
        <v>7136335</v>
      </c>
      <c r="D20" s="38">
        <v>5729111.3200000003</v>
      </c>
      <c r="E20" s="38">
        <v>340192.75</v>
      </c>
      <c r="F20" s="38">
        <v>0</v>
      </c>
      <c r="G20" s="38">
        <v>861137.1</v>
      </c>
      <c r="H20" s="38">
        <v>0</v>
      </c>
      <c r="I20" s="38">
        <v>0</v>
      </c>
      <c r="J20" s="39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205893.83</v>
      </c>
      <c r="S20" s="38">
        <v>0</v>
      </c>
      <c r="T20" s="38">
        <v>0</v>
      </c>
    </row>
    <row r="21" spans="1:20" ht="24.95" customHeight="1" x14ac:dyDescent="0.2">
      <c r="A21" s="47">
        <v>10</v>
      </c>
      <c r="B21" s="43" t="s">
        <v>199</v>
      </c>
      <c r="C21" s="38">
        <f t="shared" si="2"/>
        <v>14284478.210000001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9">
        <v>0</v>
      </c>
      <c r="K21" s="38">
        <v>0</v>
      </c>
      <c r="L21" s="38">
        <v>0</v>
      </c>
      <c r="M21" s="38">
        <v>0</v>
      </c>
      <c r="N21" s="38">
        <v>13075559</v>
      </c>
      <c r="O21" s="38">
        <v>928831.4</v>
      </c>
      <c r="P21" s="38">
        <v>0</v>
      </c>
      <c r="Q21" s="38">
        <v>0</v>
      </c>
      <c r="R21" s="38">
        <v>280087.81</v>
      </c>
      <c r="S21" s="38">
        <v>0</v>
      </c>
      <c r="T21" s="38">
        <v>0</v>
      </c>
    </row>
    <row r="22" spans="1:20" ht="24.95" customHeight="1" x14ac:dyDescent="0.2">
      <c r="A22" s="47">
        <v>11</v>
      </c>
      <c r="B22" s="43" t="s">
        <v>200</v>
      </c>
      <c r="C22" s="38">
        <f t="shared" si="2"/>
        <v>2466614.5900000003</v>
      </c>
      <c r="D22" s="38">
        <v>2418249.6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9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48364.99</v>
      </c>
      <c r="S22" s="38">
        <v>0</v>
      </c>
      <c r="T22" s="38">
        <v>0</v>
      </c>
    </row>
    <row r="23" spans="1:20" ht="24.95" customHeight="1" x14ac:dyDescent="0.2">
      <c r="A23" s="36" t="s">
        <v>34</v>
      </c>
      <c r="B23" s="43"/>
      <c r="C23" s="33">
        <f t="shared" ref="C23:T23" si="3">SUM(C24:C29)</f>
        <v>61691040.170000002</v>
      </c>
      <c r="D23" s="33">
        <f t="shared" si="3"/>
        <v>0</v>
      </c>
      <c r="E23" s="33">
        <f t="shared" si="3"/>
        <v>0</v>
      </c>
      <c r="F23" s="33">
        <f t="shared" si="3"/>
        <v>0</v>
      </c>
      <c r="G23" s="33">
        <f t="shared" si="3"/>
        <v>0</v>
      </c>
      <c r="H23" s="33">
        <f t="shared" si="3"/>
        <v>0</v>
      </c>
      <c r="I23" s="33">
        <f t="shared" si="3"/>
        <v>0</v>
      </c>
      <c r="J23" s="35">
        <f t="shared" si="3"/>
        <v>0</v>
      </c>
      <c r="K23" s="33">
        <f t="shared" si="3"/>
        <v>0</v>
      </c>
      <c r="L23" s="33">
        <f t="shared" si="3"/>
        <v>33841719.630000003</v>
      </c>
      <c r="M23" s="33">
        <f t="shared" si="3"/>
        <v>770823.39</v>
      </c>
      <c r="N23" s="33">
        <f t="shared" si="3"/>
        <v>24388807.16</v>
      </c>
      <c r="O23" s="33">
        <f t="shared" si="3"/>
        <v>1915084.23</v>
      </c>
      <c r="P23" s="33">
        <f t="shared" si="3"/>
        <v>0</v>
      </c>
      <c r="Q23" s="33">
        <f t="shared" si="3"/>
        <v>97488</v>
      </c>
      <c r="R23" s="33">
        <f t="shared" si="3"/>
        <v>677117.76</v>
      </c>
      <c r="S23" s="33">
        <f t="shared" si="3"/>
        <v>0</v>
      </c>
      <c r="T23" s="33">
        <f t="shared" si="3"/>
        <v>0</v>
      </c>
    </row>
    <row r="24" spans="1:20" ht="24.95" customHeight="1" x14ac:dyDescent="0.2">
      <c r="A24" s="47">
        <v>12</v>
      </c>
      <c r="B24" s="44" t="s">
        <v>201</v>
      </c>
      <c r="C24" s="38">
        <f t="shared" ref="C24:C29" si="4">D24+E24+F24+G24+H24+I24+K24+L24+M24+N24+O24+P24+Q24+R24+S24+T24</f>
        <v>8378232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9">
        <v>0</v>
      </c>
      <c r="K24" s="38">
        <v>0</v>
      </c>
      <c r="L24" s="38">
        <v>8280744</v>
      </c>
      <c r="M24" s="38">
        <v>0</v>
      </c>
      <c r="N24" s="38">
        <v>0</v>
      </c>
      <c r="O24" s="38">
        <v>0</v>
      </c>
      <c r="P24" s="38">
        <v>0</v>
      </c>
      <c r="Q24" s="38">
        <v>97488</v>
      </c>
      <c r="R24" s="38">
        <v>0</v>
      </c>
      <c r="S24" s="38">
        <v>0</v>
      </c>
      <c r="T24" s="38">
        <v>0</v>
      </c>
    </row>
    <row r="25" spans="1:20" ht="24.95" customHeight="1" x14ac:dyDescent="0.2">
      <c r="A25" s="47">
        <v>13</v>
      </c>
      <c r="B25" s="43" t="s">
        <v>105</v>
      </c>
      <c r="C25" s="38">
        <f t="shared" si="4"/>
        <v>13466125.5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9">
        <v>0</v>
      </c>
      <c r="K25" s="38">
        <v>0</v>
      </c>
      <c r="L25" s="38">
        <v>6801879.6600000001</v>
      </c>
      <c r="M25" s="38">
        <v>0</v>
      </c>
      <c r="N25" s="38">
        <v>6288229.5800000001</v>
      </c>
      <c r="O25" s="38">
        <v>292914.89</v>
      </c>
      <c r="P25" s="38">
        <v>0</v>
      </c>
      <c r="Q25" s="38">
        <v>0</v>
      </c>
      <c r="R25" s="38">
        <v>83101.37</v>
      </c>
      <c r="S25" s="38">
        <v>0</v>
      </c>
      <c r="T25" s="38">
        <v>0</v>
      </c>
    </row>
    <row r="26" spans="1:20" ht="24.95" customHeight="1" x14ac:dyDescent="0.2">
      <c r="A26" s="47">
        <v>14</v>
      </c>
      <c r="B26" s="43" t="s">
        <v>100</v>
      </c>
      <c r="C26" s="38">
        <f t="shared" si="4"/>
        <v>11759201.780000001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9">
        <v>0</v>
      </c>
      <c r="K26" s="38">
        <v>0</v>
      </c>
      <c r="L26" s="38">
        <v>6114345.71</v>
      </c>
      <c r="M26" s="38">
        <v>347576.86</v>
      </c>
      <c r="N26" s="38">
        <v>4815860.1100000003</v>
      </c>
      <c r="O26" s="38">
        <v>333816.96999999997</v>
      </c>
      <c r="P26" s="38">
        <v>0</v>
      </c>
      <c r="Q26" s="38">
        <v>0</v>
      </c>
      <c r="R26" s="38">
        <v>147602.13</v>
      </c>
      <c r="S26" s="38">
        <v>0</v>
      </c>
      <c r="T26" s="38">
        <v>0</v>
      </c>
    </row>
    <row r="27" spans="1:20" ht="24.95" customHeight="1" x14ac:dyDescent="0.2">
      <c r="A27" s="47">
        <v>15</v>
      </c>
      <c r="B27" s="43" t="s">
        <v>101</v>
      </c>
      <c r="C27" s="38">
        <f t="shared" si="4"/>
        <v>19493400.020000003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9">
        <v>0</v>
      </c>
      <c r="K27" s="38">
        <v>0</v>
      </c>
      <c r="L27" s="38">
        <v>11540181.16</v>
      </c>
      <c r="M27" s="38">
        <v>423246.53</v>
      </c>
      <c r="N27" s="38">
        <v>6836465.5199999996</v>
      </c>
      <c r="O27" s="38">
        <v>371583.35</v>
      </c>
      <c r="P27" s="38">
        <v>0</v>
      </c>
      <c r="Q27" s="38">
        <v>0</v>
      </c>
      <c r="R27" s="38">
        <v>321923.46000000002</v>
      </c>
      <c r="S27" s="38">
        <v>0</v>
      </c>
      <c r="T27" s="38">
        <v>0</v>
      </c>
    </row>
    <row r="28" spans="1:20" ht="24.95" customHeight="1" x14ac:dyDescent="0.2">
      <c r="A28" s="47">
        <v>16</v>
      </c>
      <c r="B28" s="43" t="s">
        <v>202</v>
      </c>
      <c r="C28" s="38">
        <f t="shared" si="4"/>
        <v>6877809.5499999998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  <c r="K28" s="38">
        <v>0</v>
      </c>
      <c r="L28" s="38">
        <v>1104569.1000000001</v>
      </c>
      <c r="M28" s="38">
        <v>0</v>
      </c>
      <c r="N28" s="38">
        <v>5284607.57</v>
      </c>
      <c r="O28" s="38">
        <v>429727.74</v>
      </c>
      <c r="P28" s="38">
        <v>0</v>
      </c>
      <c r="Q28" s="38">
        <v>0</v>
      </c>
      <c r="R28" s="38">
        <v>58905.14</v>
      </c>
      <c r="S28" s="38">
        <v>0</v>
      </c>
      <c r="T28" s="38">
        <v>0</v>
      </c>
    </row>
    <row r="29" spans="1:20" ht="24.95" customHeight="1" x14ac:dyDescent="0.2">
      <c r="A29" s="47">
        <v>17</v>
      </c>
      <c r="B29" s="43" t="s">
        <v>203</v>
      </c>
      <c r="C29" s="38">
        <f t="shared" si="4"/>
        <v>1716271.3199999998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9">
        <v>0</v>
      </c>
      <c r="K29" s="38">
        <v>0</v>
      </c>
      <c r="L29" s="38">
        <v>0</v>
      </c>
      <c r="M29" s="38">
        <v>0</v>
      </c>
      <c r="N29" s="38">
        <v>1163644.3799999999</v>
      </c>
      <c r="O29" s="38">
        <v>487041.28000000003</v>
      </c>
      <c r="P29" s="38">
        <v>0</v>
      </c>
      <c r="Q29" s="38">
        <v>0</v>
      </c>
      <c r="R29" s="38">
        <v>65585.66</v>
      </c>
      <c r="S29" s="38">
        <v>0</v>
      </c>
      <c r="T29" s="38">
        <v>0</v>
      </c>
    </row>
    <row r="30" spans="1:20" ht="24.95" customHeight="1" x14ac:dyDescent="0.2">
      <c r="A30" s="36" t="s">
        <v>35</v>
      </c>
      <c r="B30" s="43"/>
      <c r="C30" s="33">
        <f t="shared" ref="C30:T30" si="5">SUM(C31:C37)</f>
        <v>36459568.920000002</v>
      </c>
      <c r="D30" s="33">
        <f t="shared" si="5"/>
        <v>0</v>
      </c>
      <c r="E30" s="33">
        <f t="shared" si="5"/>
        <v>612669</v>
      </c>
      <c r="F30" s="33">
        <f t="shared" si="5"/>
        <v>0</v>
      </c>
      <c r="G30" s="33">
        <f t="shared" si="5"/>
        <v>758926</v>
      </c>
      <c r="H30" s="33">
        <f t="shared" si="5"/>
        <v>4150728</v>
      </c>
      <c r="I30" s="33">
        <f t="shared" si="5"/>
        <v>0</v>
      </c>
      <c r="J30" s="35">
        <f t="shared" si="5"/>
        <v>0</v>
      </c>
      <c r="K30" s="33">
        <f t="shared" si="5"/>
        <v>0</v>
      </c>
      <c r="L30" s="33">
        <f t="shared" si="5"/>
        <v>14437833</v>
      </c>
      <c r="M30" s="33">
        <f t="shared" si="5"/>
        <v>589293</v>
      </c>
      <c r="N30" s="33">
        <f t="shared" si="5"/>
        <v>13130176.9</v>
      </c>
      <c r="O30" s="33">
        <f t="shared" si="5"/>
        <v>1248483.1000000001</v>
      </c>
      <c r="P30" s="33">
        <f t="shared" si="5"/>
        <v>0</v>
      </c>
      <c r="Q30" s="33">
        <f t="shared" si="5"/>
        <v>1210550</v>
      </c>
      <c r="R30" s="33">
        <f t="shared" si="5"/>
        <v>320909.92000000004</v>
      </c>
      <c r="S30" s="33">
        <f t="shared" si="5"/>
        <v>0</v>
      </c>
      <c r="T30" s="33">
        <f t="shared" si="5"/>
        <v>0</v>
      </c>
    </row>
    <row r="31" spans="1:20" ht="24.95" customHeight="1" x14ac:dyDescent="0.2">
      <c r="A31" s="47">
        <v>18</v>
      </c>
      <c r="B31" s="44" t="s">
        <v>204</v>
      </c>
      <c r="C31" s="38">
        <f t="shared" ref="C31:C37" si="6">D31+E31+F31+G31+H31+I31+K31+L31+M31+N31+O31+P31+Q31+R31+S31+T31</f>
        <v>40000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9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40000</v>
      </c>
      <c r="R31" s="38">
        <v>0</v>
      </c>
      <c r="S31" s="38">
        <v>0</v>
      </c>
      <c r="T31" s="38">
        <v>0</v>
      </c>
    </row>
    <row r="32" spans="1:20" ht="24.95" customHeight="1" x14ac:dyDescent="0.2">
      <c r="A32" s="47">
        <v>19</v>
      </c>
      <c r="B32" s="44" t="s">
        <v>205</v>
      </c>
      <c r="C32" s="38">
        <f t="shared" si="6"/>
        <v>14829494.35</v>
      </c>
      <c r="D32" s="38">
        <v>0</v>
      </c>
      <c r="E32" s="38">
        <v>612669</v>
      </c>
      <c r="F32" s="38">
        <v>0</v>
      </c>
      <c r="G32" s="38">
        <v>758926</v>
      </c>
      <c r="H32" s="38">
        <v>1950590</v>
      </c>
      <c r="I32" s="38">
        <v>0</v>
      </c>
      <c r="J32" s="39">
        <v>0</v>
      </c>
      <c r="K32" s="38">
        <v>0</v>
      </c>
      <c r="L32" s="38">
        <v>3973555</v>
      </c>
      <c r="M32" s="38">
        <v>276932</v>
      </c>
      <c r="N32" s="38">
        <v>6394579</v>
      </c>
      <c r="O32" s="38">
        <v>465910</v>
      </c>
      <c r="P32" s="38">
        <v>0</v>
      </c>
      <c r="Q32" s="38">
        <v>294190</v>
      </c>
      <c r="R32" s="38">
        <v>102143.35</v>
      </c>
      <c r="S32" s="38">
        <v>0</v>
      </c>
      <c r="T32" s="38">
        <v>0</v>
      </c>
    </row>
    <row r="33" spans="1:20" ht="24.95" customHeight="1" x14ac:dyDescent="0.2">
      <c r="A33" s="47">
        <v>20</v>
      </c>
      <c r="B33" s="44" t="s">
        <v>206</v>
      </c>
      <c r="C33" s="38">
        <f t="shared" si="6"/>
        <v>9529694</v>
      </c>
      <c r="D33" s="38">
        <v>0</v>
      </c>
      <c r="E33" s="38">
        <v>0</v>
      </c>
      <c r="F33" s="38">
        <v>0</v>
      </c>
      <c r="G33" s="38">
        <v>0</v>
      </c>
      <c r="H33" s="38">
        <v>2200138</v>
      </c>
      <c r="I33" s="38">
        <v>0</v>
      </c>
      <c r="J33" s="39">
        <v>0</v>
      </c>
      <c r="K33" s="38">
        <v>0</v>
      </c>
      <c r="L33" s="38">
        <v>4481911</v>
      </c>
      <c r="M33" s="38">
        <v>312361</v>
      </c>
      <c r="N33" s="38">
        <v>1512668</v>
      </c>
      <c r="O33" s="38">
        <v>525516</v>
      </c>
      <c r="P33" s="38">
        <v>0</v>
      </c>
      <c r="Q33" s="38">
        <v>497100</v>
      </c>
      <c r="R33" s="38">
        <v>0</v>
      </c>
      <c r="S33" s="38">
        <v>0</v>
      </c>
      <c r="T33" s="38">
        <v>0</v>
      </c>
    </row>
    <row r="34" spans="1:20" ht="24.95" customHeight="1" x14ac:dyDescent="0.2">
      <c r="A34" s="47">
        <v>21</v>
      </c>
      <c r="B34" s="45" t="s">
        <v>207</v>
      </c>
      <c r="C34" s="38">
        <f t="shared" si="6"/>
        <v>120000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9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120000</v>
      </c>
      <c r="R34" s="38">
        <v>0</v>
      </c>
      <c r="S34" s="38">
        <v>0</v>
      </c>
      <c r="T34" s="38">
        <v>0</v>
      </c>
    </row>
    <row r="35" spans="1:20" ht="24.95" customHeight="1" x14ac:dyDescent="0.2">
      <c r="A35" s="47">
        <v>22</v>
      </c>
      <c r="B35" s="45" t="s">
        <v>208</v>
      </c>
      <c r="C35" s="38">
        <f t="shared" si="6"/>
        <v>7906185.4800000004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9">
        <v>0</v>
      </c>
      <c r="K35" s="38">
        <v>0</v>
      </c>
      <c r="L35" s="38">
        <v>5982367</v>
      </c>
      <c r="M35" s="38">
        <v>0</v>
      </c>
      <c r="N35" s="38">
        <v>1694842</v>
      </c>
      <c r="O35" s="38">
        <v>0</v>
      </c>
      <c r="P35" s="38">
        <v>0</v>
      </c>
      <c r="Q35" s="38">
        <v>139260</v>
      </c>
      <c r="R35" s="38">
        <v>89716.479999999996</v>
      </c>
      <c r="S35" s="38">
        <v>0</v>
      </c>
      <c r="T35" s="38">
        <v>0</v>
      </c>
    </row>
    <row r="36" spans="1:20" ht="24.95" customHeight="1" x14ac:dyDescent="0.2">
      <c r="A36" s="47">
        <v>23</v>
      </c>
      <c r="B36" s="44" t="s">
        <v>209</v>
      </c>
      <c r="C36" s="38">
        <f t="shared" si="6"/>
        <v>3914195.09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9">
        <v>0</v>
      </c>
      <c r="K36" s="38">
        <v>0</v>
      </c>
      <c r="L36" s="38">
        <v>0</v>
      </c>
      <c r="M36" s="38">
        <v>0</v>
      </c>
      <c r="N36" s="38">
        <v>3528087.9</v>
      </c>
      <c r="O36" s="38">
        <v>257057.1</v>
      </c>
      <c r="P36" s="38">
        <v>0</v>
      </c>
      <c r="Q36" s="38">
        <v>0</v>
      </c>
      <c r="R36" s="38">
        <v>129050.09</v>
      </c>
      <c r="S36" s="38">
        <v>0</v>
      </c>
      <c r="T36" s="38">
        <v>0</v>
      </c>
    </row>
    <row r="37" spans="1:20" ht="24.95" customHeight="1" x14ac:dyDescent="0.2">
      <c r="A37" s="47">
        <v>24</v>
      </c>
      <c r="B37" s="44" t="s">
        <v>210</v>
      </c>
      <c r="C37" s="38">
        <f t="shared" si="6"/>
        <v>120000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9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120000</v>
      </c>
      <c r="R37" s="38">
        <v>0</v>
      </c>
      <c r="S37" s="38">
        <v>0</v>
      </c>
      <c r="T37" s="38">
        <v>0</v>
      </c>
    </row>
    <row r="38" spans="1:20" ht="24.95" customHeight="1" x14ac:dyDescent="0.2">
      <c r="A38" s="34" t="s">
        <v>36</v>
      </c>
      <c r="B38" s="44"/>
      <c r="C38" s="33">
        <f t="shared" ref="C38:T38" si="7">SUM(C39:C40)</f>
        <v>4858329.6399999997</v>
      </c>
      <c r="D38" s="33">
        <f t="shared" si="7"/>
        <v>0</v>
      </c>
      <c r="E38" s="33">
        <f t="shared" si="7"/>
        <v>0</v>
      </c>
      <c r="F38" s="33">
        <f t="shared" si="7"/>
        <v>0</v>
      </c>
      <c r="G38" s="33">
        <f t="shared" si="7"/>
        <v>0</v>
      </c>
      <c r="H38" s="33">
        <f t="shared" si="7"/>
        <v>0</v>
      </c>
      <c r="I38" s="33">
        <f t="shared" si="7"/>
        <v>0</v>
      </c>
      <c r="J38" s="35">
        <f t="shared" si="7"/>
        <v>0</v>
      </c>
      <c r="K38" s="33">
        <f t="shared" si="7"/>
        <v>0</v>
      </c>
      <c r="L38" s="33">
        <f t="shared" si="7"/>
        <v>0</v>
      </c>
      <c r="M38" s="33">
        <f t="shared" si="7"/>
        <v>0</v>
      </c>
      <c r="N38" s="33">
        <f t="shared" si="7"/>
        <v>4070259.16</v>
      </c>
      <c r="O38" s="33">
        <f t="shared" si="7"/>
        <v>691373.3</v>
      </c>
      <c r="P38" s="33">
        <f t="shared" si="7"/>
        <v>0</v>
      </c>
      <c r="Q38" s="33">
        <f t="shared" si="7"/>
        <v>40000</v>
      </c>
      <c r="R38" s="33">
        <f t="shared" si="7"/>
        <v>56697.18</v>
      </c>
      <c r="S38" s="33">
        <f t="shared" si="7"/>
        <v>0</v>
      </c>
      <c r="T38" s="33">
        <f t="shared" si="7"/>
        <v>0</v>
      </c>
    </row>
    <row r="39" spans="1:20" ht="24.95" customHeight="1" x14ac:dyDescent="0.2">
      <c r="A39" s="47">
        <v>25</v>
      </c>
      <c r="B39" s="44" t="s">
        <v>211</v>
      </c>
      <c r="C39" s="38">
        <f>D39+E39+F39+G39+H39+I39+K39+L39+M39+N39+O39+P39+Q39+R39+S39+T39</f>
        <v>40000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9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40000</v>
      </c>
      <c r="R39" s="38">
        <v>0</v>
      </c>
      <c r="S39" s="38">
        <v>0</v>
      </c>
      <c r="T39" s="38">
        <v>0</v>
      </c>
    </row>
    <row r="40" spans="1:20" ht="24.95" customHeight="1" x14ac:dyDescent="0.2">
      <c r="A40" s="47">
        <v>26</v>
      </c>
      <c r="B40" s="44" t="s">
        <v>106</v>
      </c>
      <c r="C40" s="38">
        <f>D40+E40+F40+G40+H40+I40+K40+L40+M40+N40+O40+P40+Q40+R40+S40+T40</f>
        <v>4818329.6399999997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9">
        <v>0</v>
      </c>
      <c r="K40" s="38">
        <v>0</v>
      </c>
      <c r="L40" s="38">
        <v>0</v>
      </c>
      <c r="M40" s="38">
        <v>0</v>
      </c>
      <c r="N40" s="38">
        <v>4070259.16</v>
      </c>
      <c r="O40" s="38">
        <v>691373.3</v>
      </c>
      <c r="P40" s="38">
        <v>0</v>
      </c>
      <c r="Q40" s="38">
        <v>0</v>
      </c>
      <c r="R40" s="38">
        <v>56697.18</v>
      </c>
      <c r="S40" s="38">
        <v>0</v>
      </c>
      <c r="T40" s="38">
        <v>0</v>
      </c>
    </row>
    <row r="41" spans="1:20" ht="24.95" customHeight="1" x14ac:dyDescent="0.2">
      <c r="A41" s="36" t="s">
        <v>37</v>
      </c>
      <c r="B41" s="44"/>
      <c r="C41" s="33">
        <f t="shared" ref="C41:T41" si="8">SUM(C42:C43)</f>
        <v>10245614.09</v>
      </c>
      <c r="D41" s="33">
        <f t="shared" si="8"/>
        <v>0</v>
      </c>
      <c r="E41" s="33">
        <f t="shared" si="8"/>
        <v>0</v>
      </c>
      <c r="F41" s="33">
        <f t="shared" si="8"/>
        <v>0</v>
      </c>
      <c r="G41" s="33">
        <f t="shared" si="8"/>
        <v>0</v>
      </c>
      <c r="H41" s="33">
        <f t="shared" si="8"/>
        <v>531554.92000000004</v>
      </c>
      <c r="I41" s="33">
        <f t="shared" si="8"/>
        <v>0</v>
      </c>
      <c r="J41" s="35">
        <f t="shared" si="8"/>
        <v>0</v>
      </c>
      <c r="K41" s="33">
        <f t="shared" si="8"/>
        <v>0</v>
      </c>
      <c r="L41" s="33">
        <f t="shared" si="8"/>
        <v>9626378.5700000003</v>
      </c>
      <c r="M41" s="33">
        <f t="shared" si="8"/>
        <v>0</v>
      </c>
      <c r="N41" s="33">
        <f t="shared" si="8"/>
        <v>0</v>
      </c>
      <c r="O41" s="33">
        <f t="shared" si="8"/>
        <v>0</v>
      </c>
      <c r="P41" s="33">
        <f t="shared" si="8"/>
        <v>0</v>
      </c>
      <c r="Q41" s="33">
        <f t="shared" si="8"/>
        <v>0</v>
      </c>
      <c r="R41" s="33">
        <f t="shared" si="8"/>
        <v>87680.6</v>
      </c>
      <c r="S41" s="33">
        <f t="shared" si="8"/>
        <v>0</v>
      </c>
      <c r="T41" s="33">
        <f t="shared" si="8"/>
        <v>0</v>
      </c>
    </row>
    <row r="42" spans="1:20" ht="24.95" customHeight="1" x14ac:dyDescent="0.2">
      <c r="A42" s="47">
        <v>27</v>
      </c>
      <c r="B42" s="44" t="s">
        <v>212</v>
      </c>
      <c r="C42" s="38">
        <f>D42+E42+F42+G42+H42+I42+K42+L42+M42+N42+O42+P42+Q42+R42+S42+T42</f>
        <v>546488.60000000009</v>
      </c>
      <c r="D42" s="38">
        <v>0</v>
      </c>
      <c r="E42" s="38">
        <v>0</v>
      </c>
      <c r="F42" s="38">
        <v>0</v>
      </c>
      <c r="G42" s="38">
        <v>0</v>
      </c>
      <c r="H42" s="38">
        <v>531554.92000000004</v>
      </c>
      <c r="I42" s="38">
        <v>0</v>
      </c>
      <c r="J42" s="39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14933.68</v>
      </c>
      <c r="S42" s="38">
        <v>0</v>
      </c>
      <c r="T42" s="38">
        <v>0</v>
      </c>
    </row>
    <row r="43" spans="1:20" ht="24.95" customHeight="1" x14ac:dyDescent="0.2">
      <c r="A43" s="47">
        <v>28</v>
      </c>
      <c r="B43" s="44" t="s">
        <v>107</v>
      </c>
      <c r="C43" s="38">
        <f>D43+E43+F43+G43+H43+I43+K43+L43+M43+N43+O43+P43+Q43+R43+S43+T43</f>
        <v>9699125.4900000002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9">
        <v>0</v>
      </c>
      <c r="K43" s="38">
        <v>0</v>
      </c>
      <c r="L43" s="38">
        <v>9626378.5700000003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72746.92</v>
      </c>
      <c r="S43" s="38">
        <v>0</v>
      </c>
      <c r="T43" s="38">
        <v>0</v>
      </c>
    </row>
    <row r="44" spans="1:20" ht="24.95" customHeight="1" x14ac:dyDescent="0.2">
      <c r="A44" s="36" t="s">
        <v>39</v>
      </c>
      <c r="B44" s="44"/>
      <c r="C44" s="33">
        <f t="shared" ref="C44:T44" si="9">SUM(C45:C61)</f>
        <v>72911563.499999985</v>
      </c>
      <c r="D44" s="33">
        <f t="shared" si="9"/>
        <v>26159777.329999998</v>
      </c>
      <c r="E44" s="33">
        <f t="shared" si="9"/>
        <v>3587799.08</v>
      </c>
      <c r="F44" s="33">
        <f t="shared" si="9"/>
        <v>1074737.8</v>
      </c>
      <c r="G44" s="33">
        <f t="shared" si="9"/>
        <v>8038598.25</v>
      </c>
      <c r="H44" s="33">
        <f t="shared" si="9"/>
        <v>4526240.43</v>
      </c>
      <c r="I44" s="33">
        <f t="shared" si="9"/>
        <v>0</v>
      </c>
      <c r="J44" s="35">
        <f t="shared" si="9"/>
        <v>4</v>
      </c>
      <c r="K44" s="33">
        <f t="shared" si="9"/>
        <v>12710772</v>
      </c>
      <c r="L44" s="33">
        <f t="shared" si="9"/>
        <v>5752015.3499999996</v>
      </c>
      <c r="M44" s="33">
        <f t="shared" si="9"/>
        <v>0</v>
      </c>
      <c r="N44" s="33">
        <f t="shared" si="9"/>
        <v>8534844.0899999999</v>
      </c>
      <c r="O44" s="33">
        <f t="shared" si="9"/>
        <v>706389.45</v>
      </c>
      <c r="P44" s="33">
        <f t="shared" si="9"/>
        <v>0</v>
      </c>
      <c r="Q44" s="33">
        <f t="shared" si="9"/>
        <v>862000</v>
      </c>
      <c r="R44" s="33">
        <f t="shared" si="9"/>
        <v>958389.7200000002</v>
      </c>
      <c r="S44" s="33">
        <f t="shared" si="9"/>
        <v>0</v>
      </c>
      <c r="T44" s="33">
        <f t="shared" si="9"/>
        <v>0</v>
      </c>
    </row>
    <row r="45" spans="1:20" ht="24.95" customHeight="1" x14ac:dyDescent="0.2">
      <c r="A45" s="47">
        <v>29</v>
      </c>
      <c r="B45" s="44" t="s">
        <v>213</v>
      </c>
      <c r="C45" s="38">
        <f t="shared" ref="C45:C61" si="10">D45+E45+F45+G45+H45+I45+K45+L45+M45+N45+O45+P45+Q45+R45+S45+T45</f>
        <v>2912179.27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9">
        <v>0</v>
      </c>
      <c r="K45" s="38">
        <v>0</v>
      </c>
      <c r="L45" s="38">
        <v>1293223.75</v>
      </c>
      <c r="M45" s="38">
        <v>0</v>
      </c>
      <c r="N45" s="38">
        <v>1447241.25</v>
      </c>
      <c r="O45" s="38">
        <v>105446.25</v>
      </c>
      <c r="P45" s="38">
        <v>0</v>
      </c>
      <c r="Q45" s="38">
        <v>0</v>
      </c>
      <c r="R45" s="38">
        <v>66268.02</v>
      </c>
      <c r="S45" s="38">
        <v>0</v>
      </c>
      <c r="T45" s="38">
        <v>0</v>
      </c>
    </row>
    <row r="46" spans="1:20" ht="24.95" customHeight="1" x14ac:dyDescent="0.2">
      <c r="A46" s="47">
        <v>30</v>
      </c>
      <c r="B46" s="44" t="s">
        <v>44</v>
      </c>
      <c r="C46" s="38">
        <f t="shared" si="10"/>
        <v>40000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9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40000</v>
      </c>
      <c r="R46" s="38">
        <v>0</v>
      </c>
      <c r="S46" s="38">
        <v>0</v>
      </c>
      <c r="T46" s="38">
        <v>0</v>
      </c>
    </row>
    <row r="47" spans="1:20" ht="24.95" customHeight="1" x14ac:dyDescent="0.2">
      <c r="A47" s="47">
        <v>31</v>
      </c>
      <c r="B47" s="44" t="s">
        <v>112</v>
      </c>
      <c r="C47" s="38">
        <f t="shared" si="10"/>
        <v>160000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9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160000</v>
      </c>
      <c r="R47" s="38">
        <v>0</v>
      </c>
      <c r="S47" s="38">
        <v>0</v>
      </c>
      <c r="T47" s="38">
        <v>0</v>
      </c>
    </row>
    <row r="48" spans="1:20" ht="24.95" customHeight="1" x14ac:dyDescent="0.2">
      <c r="A48" s="47">
        <v>32</v>
      </c>
      <c r="B48" s="44" t="s">
        <v>214</v>
      </c>
      <c r="C48" s="38">
        <f t="shared" si="10"/>
        <v>280000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9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280000</v>
      </c>
      <c r="R48" s="38">
        <v>0</v>
      </c>
      <c r="S48" s="38">
        <v>0</v>
      </c>
      <c r="T48" s="38">
        <v>0</v>
      </c>
    </row>
    <row r="49" spans="1:20" ht="24.95" customHeight="1" x14ac:dyDescent="0.2">
      <c r="A49" s="47">
        <v>33</v>
      </c>
      <c r="B49" s="44" t="s">
        <v>42</v>
      </c>
      <c r="C49" s="38">
        <f t="shared" si="10"/>
        <v>160000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9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160000</v>
      </c>
      <c r="R49" s="38">
        <v>0</v>
      </c>
      <c r="S49" s="38">
        <v>0</v>
      </c>
      <c r="T49" s="38">
        <v>0</v>
      </c>
    </row>
    <row r="50" spans="1:20" ht="24.95" customHeight="1" x14ac:dyDescent="0.2">
      <c r="A50" s="47">
        <v>34</v>
      </c>
      <c r="B50" s="45" t="s">
        <v>215</v>
      </c>
      <c r="C50" s="38">
        <f t="shared" si="10"/>
        <v>120000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9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120000</v>
      </c>
      <c r="R50" s="38">
        <v>0</v>
      </c>
      <c r="S50" s="38">
        <v>0</v>
      </c>
      <c r="T50" s="38">
        <v>0</v>
      </c>
    </row>
    <row r="51" spans="1:20" ht="24.95" customHeight="1" x14ac:dyDescent="0.2">
      <c r="A51" s="47">
        <v>35</v>
      </c>
      <c r="B51" s="44" t="s">
        <v>110</v>
      </c>
      <c r="C51" s="38">
        <f t="shared" si="10"/>
        <v>20590918.489999998</v>
      </c>
      <c r="D51" s="38">
        <v>14686146.789999999</v>
      </c>
      <c r="E51" s="38">
        <v>993446.48</v>
      </c>
      <c r="F51" s="38">
        <v>1074737.8</v>
      </c>
      <c r="G51" s="38">
        <v>1857399.3</v>
      </c>
      <c r="H51" s="38">
        <v>1603942.42</v>
      </c>
      <c r="I51" s="38">
        <v>0</v>
      </c>
      <c r="J51" s="39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375245.7</v>
      </c>
      <c r="S51" s="38">
        <v>0</v>
      </c>
      <c r="T51" s="38">
        <v>0</v>
      </c>
    </row>
    <row r="52" spans="1:20" ht="24.95" customHeight="1" x14ac:dyDescent="0.2">
      <c r="A52" s="47">
        <v>36</v>
      </c>
      <c r="B52" s="44" t="s">
        <v>216</v>
      </c>
      <c r="C52" s="38">
        <f t="shared" si="10"/>
        <v>3884334.1700000004</v>
      </c>
      <c r="D52" s="38">
        <v>2509411.33</v>
      </c>
      <c r="E52" s="38">
        <v>220496.18</v>
      </c>
      <c r="F52" s="38">
        <v>0</v>
      </c>
      <c r="G52" s="38">
        <v>346330.19</v>
      </c>
      <c r="H52" s="38">
        <v>779365.25</v>
      </c>
      <c r="I52" s="38">
        <v>0</v>
      </c>
      <c r="J52" s="39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28731.22</v>
      </c>
      <c r="S52" s="38">
        <v>0</v>
      </c>
      <c r="T52" s="38">
        <v>0</v>
      </c>
    </row>
    <row r="53" spans="1:20" ht="24.95" customHeight="1" x14ac:dyDescent="0.2">
      <c r="A53" s="47">
        <v>37</v>
      </c>
      <c r="B53" s="44" t="s">
        <v>217</v>
      </c>
      <c r="C53" s="38">
        <f t="shared" si="10"/>
        <v>4035900.8200000003</v>
      </c>
      <c r="D53" s="38">
        <v>2685226.99</v>
      </c>
      <c r="E53" s="38">
        <v>186999.6</v>
      </c>
      <c r="F53" s="38">
        <v>0</v>
      </c>
      <c r="G53" s="38">
        <v>395101.12</v>
      </c>
      <c r="H53" s="38">
        <v>744028.92</v>
      </c>
      <c r="I53" s="38">
        <v>0</v>
      </c>
      <c r="J53" s="39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24544.19</v>
      </c>
      <c r="S53" s="38">
        <v>0</v>
      </c>
      <c r="T53" s="38">
        <v>0</v>
      </c>
    </row>
    <row r="54" spans="1:20" ht="24.95" customHeight="1" x14ac:dyDescent="0.2">
      <c r="A54" s="47">
        <v>38</v>
      </c>
      <c r="B54" s="44" t="s">
        <v>218</v>
      </c>
      <c r="C54" s="38">
        <f t="shared" si="10"/>
        <v>12423625.549999999</v>
      </c>
      <c r="D54" s="38">
        <v>3139496.11</v>
      </c>
      <c r="E54" s="38">
        <v>215742.58</v>
      </c>
      <c r="F54" s="38">
        <v>0</v>
      </c>
      <c r="G54" s="38">
        <v>682250.92</v>
      </c>
      <c r="H54" s="38">
        <v>0</v>
      </c>
      <c r="I54" s="38">
        <v>0</v>
      </c>
      <c r="J54" s="39">
        <v>0</v>
      </c>
      <c r="K54" s="38">
        <v>0</v>
      </c>
      <c r="L54" s="38">
        <v>4458791.5999999996</v>
      </c>
      <c r="M54" s="38">
        <v>0</v>
      </c>
      <c r="N54" s="38">
        <v>3543801.42</v>
      </c>
      <c r="O54" s="38">
        <v>300471.59999999998</v>
      </c>
      <c r="P54" s="38">
        <v>0</v>
      </c>
      <c r="Q54" s="38">
        <v>0</v>
      </c>
      <c r="R54" s="38">
        <v>83071.320000000007</v>
      </c>
      <c r="S54" s="38">
        <v>0</v>
      </c>
      <c r="T54" s="38">
        <v>0</v>
      </c>
    </row>
    <row r="55" spans="1:20" ht="24.95" customHeight="1" x14ac:dyDescent="0.2">
      <c r="A55" s="47">
        <v>39</v>
      </c>
      <c r="B55" s="44" t="s">
        <v>219</v>
      </c>
      <c r="C55" s="38">
        <f t="shared" si="10"/>
        <v>7935256.5299999993</v>
      </c>
      <c r="D55" s="38">
        <v>3139496.11</v>
      </c>
      <c r="E55" s="38">
        <v>215742.58</v>
      </c>
      <c r="F55" s="38">
        <v>0</v>
      </c>
      <c r="G55" s="38">
        <v>682250.92</v>
      </c>
      <c r="H55" s="38">
        <v>0</v>
      </c>
      <c r="I55" s="38">
        <v>0</v>
      </c>
      <c r="J55" s="39">
        <v>0</v>
      </c>
      <c r="K55" s="38">
        <v>0</v>
      </c>
      <c r="L55" s="38">
        <v>0</v>
      </c>
      <c r="M55" s="38">
        <v>0</v>
      </c>
      <c r="N55" s="38">
        <v>3543801.42</v>
      </c>
      <c r="O55" s="38">
        <v>300471.59999999998</v>
      </c>
      <c r="P55" s="38">
        <v>0</v>
      </c>
      <c r="Q55" s="38">
        <v>0</v>
      </c>
      <c r="R55" s="38">
        <v>53493.9</v>
      </c>
      <c r="S55" s="38">
        <v>0</v>
      </c>
      <c r="T55" s="38">
        <v>0</v>
      </c>
    </row>
    <row r="56" spans="1:20" ht="24.95" customHeight="1" x14ac:dyDescent="0.2">
      <c r="A56" s="47">
        <v>40</v>
      </c>
      <c r="B56" s="44" t="s">
        <v>111</v>
      </c>
      <c r="C56" s="38">
        <f t="shared" si="10"/>
        <v>2090886.12</v>
      </c>
      <c r="D56" s="38">
        <v>0</v>
      </c>
      <c r="E56" s="38">
        <v>915651.85</v>
      </c>
      <c r="F56" s="38">
        <v>0</v>
      </c>
      <c r="G56" s="38">
        <v>1134236.5</v>
      </c>
      <c r="H56" s="38">
        <v>0</v>
      </c>
      <c r="I56" s="38">
        <v>0</v>
      </c>
      <c r="J56" s="39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40997.769999999997</v>
      </c>
      <c r="S56" s="38">
        <v>0</v>
      </c>
      <c r="T56" s="38">
        <v>0</v>
      </c>
    </row>
    <row r="57" spans="1:20" ht="24.95" customHeight="1" x14ac:dyDescent="0.2">
      <c r="A57" s="47">
        <v>41</v>
      </c>
      <c r="B57" s="44" t="s">
        <v>45</v>
      </c>
      <c r="C57" s="38">
        <f t="shared" si="10"/>
        <v>3151538.09</v>
      </c>
      <c r="D57" s="38">
        <v>0</v>
      </c>
      <c r="E57" s="38">
        <v>619121.96</v>
      </c>
      <c r="F57" s="38">
        <v>0</v>
      </c>
      <c r="G57" s="38">
        <v>1075385.1399999999</v>
      </c>
      <c r="H57" s="38">
        <v>1398903.84</v>
      </c>
      <c r="I57" s="38">
        <v>0</v>
      </c>
      <c r="J57" s="39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58127.15</v>
      </c>
      <c r="S57" s="38">
        <v>0</v>
      </c>
      <c r="T57" s="38">
        <v>0</v>
      </c>
    </row>
    <row r="58" spans="1:20" ht="24.95" customHeight="1" x14ac:dyDescent="0.2">
      <c r="A58" s="47">
        <v>42</v>
      </c>
      <c r="B58" s="44" t="s">
        <v>222</v>
      </c>
      <c r="C58" s="38">
        <f t="shared" si="10"/>
        <v>765104.05</v>
      </c>
      <c r="D58" s="38">
        <v>0</v>
      </c>
      <c r="E58" s="38">
        <v>220597.85</v>
      </c>
      <c r="F58" s="38">
        <v>0</v>
      </c>
      <c r="G58" s="38">
        <v>539201.9</v>
      </c>
      <c r="H58" s="38">
        <v>0</v>
      </c>
      <c r="I58" s="38">
        <v>0</v>
      </c>
      <c r="J58" s="39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5304.3</v>
      </c>
      <c r="S58" s="38">
        <v>0</v>
      </c>
      <c r="T58" s="38">
        <v>0</v>
      </c>
    </row>
    <row r="59" spans="1:20" ht="30" customHeight="1" x14ac:dyDescent="0.2">
      <c r="A59" s="47">
        <v>43</v>
      </c>
      <c r="B59" s="44" t="s">
        <v>223</v>
      </c>
      <c r="C59" s="38">
        <f t="shared" si="10"/>
        <v>1332964.4099999999</v>
      </c>
      <c r="D59" s="38">
        <v>0</v>
      </c>
      <c r="E59" s="38">
        <v>0</v>
      </c>
      <c r="F59" s="38">
        <v>0</v>
      </c>
      <c r="G59" s="38">
        <v>1326442.26</v>
      </c>
      <c r="H59" s="38">
        <v>0</v>
      </c>
      <c r="I59" s="38">
        <v>0</v>
      </c>
      <c r="J59" s="39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6522.15</v>
      </c>
      <c r="S59" s="38">
        <v>0</v>
      </c>
      <c r="T59" s="38">
        <v>0</v>
      </c>
    </row>
    <row r="60" spans="1:20" ht="24.95" customHeight="1" x14ac:dyDescent="0.2">
      <c r="A60" s="47">
        <v>44</v>
      </c>
      <c r="B60" s="44" t="s">
        <v>224</v>
      </c>
      <c r="C60" s="38">
        <f t="shared" si="10"/>
        <v>6514428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9">
        <v>2</v>
      </c>
      <c r="K60" s="38">
        <v>6355386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51000</v>
      </c>
      <c r="R60" s="38">
        <v>108042</v>
      </c>
      <c r="S60" s="38">
        <v>0</v>
      </c>
      <c r="T60" s="38">
        <v>0</v>
      </c>
    </row>
    <row r="61" spans="1:20" ht="24.95" customHeight="1" x14ac:dyDescent="0.2">
      <c r="A61" s="47">
        <v>45</v>
      </c>
      <c r="B61" s="44" t="s">
        <v>225</v>
      </c>
      <c r="C61" s="38">
        <f t="shared" si="10"/>
        <v>6514428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9">
        <v>2</v>
      </c>
      <c r="K61" s="38">
        <v>6355386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51000</v>
      </c>
      <c r="R61" s="38">
        <v>108042</v>
      </c>
      <c r="S61" s="38">
        <v>0</v>
      </c>
      <c r="T61" s="38">
        <v>0</v>
      </c>
    </row>
    <row r="62" spans="1:20" ht="24.95" customHeight="1" x14ac:dyDescent="0.2">
      <c r="A62" s="36" t="s">
        <v>46</v>
      </c>
      <c r="B62" s="44"/>
      <c r="C62" s="33">
        <f t="shared" ref="C62:T62" si="11">SUM(C63)</f>
        <v>120000</v>
      </c>
      <c r="D62" s="33">
        <f t="shared" si="11"/>
        <v>0</v>
      </c>
      <c r="E62" s="33">
        <f t="shared" si="11"/>
        <v>0</v>
      </c>
      <c r="F62" s="33">
        <f t="shared" si="11"/>
        <v>0</v>
      </c>
      <c r="G62" s="33">
        <f t="shared" si="11"/>
        <v>0</v>
      </c>
      <c r="H62" s="33">
        <f t="shared" si="11"/>
        <v>0</v>
      </c>
      <c r="I62" s="33">
        <f t="shared" si="11"/>
        <v>0</v>
      </c>
      <c r="J62" s="35">
        <f t="shared" si="11"/>
        <v>0</v>
      </c>
      <c r="K62" s="33">
        <f t="shared" si="11"/>
        <v>0</v>
      </c>
      <c r="L62" s="33">
        <f t="shared" si="11"/>
        <v>0</v>
      </c>
      <c r="M62" s="33">
        <f t="shared" si="11"/>
        <v>0</v>
      </c>
      <c r="N62" s="33">
        <f t="shared" si="11"/>
        <v>0</v>
      </c>
      <c r="O62" s="33">
        <f t="shared" si="11"/>
        <v>0</v>
      </c>
      <c r="P62" s="33">
        <f t="shared" si="11"/>
        <v>0</v>
      </c>
      <c r="Q62" s="33">
        <f t="shared" si="11"/>
        <v>120000</v>
      </c>
      <c r="R62" s="33">
        <f t="shared" si="11"/>
        <v>0</v>
      </c>
      <c r="S62" s="33">
        <f t="shared" si="11"/>
        <v>0</v>
      </c>
      <c r="T62" s="33">
        <f t="shared" si="11"/>
        <v>0</v>
      </c>
    </row>
    <row r="63" spans="1:20" ht="30" customHeight="1" x14ac:dyDescent="0.2">
      <c r="A63" s="47">
        <v>46</v>
      </c>
      <c r="B63" s="45" t="s">
        <v>113</v>
      </c>
      <c r="C63" s="38">
        <f>D63+E63+F63+G63+H63+I63+K63+L63+M63+N63+O63+P63+Q63+R63+S63+T63</f>
        <v>120000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9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120000</v>
      </c>
      <c r="R63" s="38">
        <v>0</v>
      </c>
      <c r="S63" s="38">
        <v>0</v>
      </c>
      <c r="T63" s="38">
        <v>0</v>
      </c>
    </row>
    <row r="64" spans="1:20" ht="30" customHeight="1" x14ac:dyDescent="0.2">
      <c r="A64" s="36" t="s">
        <v>48</v>
      </c>
      <c r="B64" s="45"/>
      <c r="C64" s="33">
        <f t="shared" ref="C64:T64" si="12">SUM(C65:C66)</f>
        <v>8156584.4000000004</v>
      </c>
      <c r="D64" s="33">
        <f t="shared" si="12"/>
        <v>0</v>
      </c>
      <c r="E64" s="33">
        <f t="shared" si="12"/>
        <v>225088.35</v>
      </c>
      <c r="F64" s="33">
        <f t="shared" si="12"/>
        <v>0</v>
      </c>
      <c r="G64" s="33">
        <f t="shared" si="12"/>
        <v>0</v>
      </c>
      <c r="H64" s="33">
        <f t="shared" si="12"/>
        <v>1319345.9500000002</v>
      </c>
      <c r="I64" s="33">
        <f t="shared" si="12"/>
        <v>0</v>
      </c>
      <c r="J64" s="35">
        <f t="shared" si="12"/>
        <v>0</v>
      </c>
      <c r="K64" s="33">
        <f t="shared" si="12"/>
        <v>0</v>
      </c>
      <c r="L64" s="33">
        <f t="shared" si="12"/>
        <v>3864891.55</v>
      </c>
      <c r="M64" s="33">
        <f t="shared" si="12"/>
        <v>101742.15</v>
      </c>
      <c r="N64" s="33">
        <f t="shared" si="12"/>
        <v>2349301.9500000002</v>
      </c>
      <c r="O64" s="33">
        <f t="shared" si="12"/>
        <v>171170.55</v>
      </c>
      <c r="P64" s="33">
        <f t="shared" si="12"/>
        <v>0</v>
      </c>
      <c r="Q64" s="33">
        <f t="shared" si="12"/>
        <v>0</v>
      </c>
      <c r="R64" s="33">
        <f t="shared" si="12"/>
        <v>125043.9</v>
      </c>
      <c r="S64" s="33">
        <f t="shared" si="12"/>
        <v>0</v>
      </c>
      <c r="T64" s="33">
        <f t="shared" si="12"/>
        <v>0</v>
      </c>
    </row>
    <row r="65" spans="1:20" ht="24.95" customHeight="1" x14ac:dyDescent="0.2">
      <c r="A65" s="47">
        <v>47</v>
      </c>
      <c r="B65" s="44" t="s">
        <v>226</v>
      </c>
      <c r="C65" s="38">
        <f>D65+E65+F65+G65+H65+I65+K65+L65+M65+N65+O65+P65+Q65+R65+S65+T65</f>
        <v>5778215.5</v>
      </c>
      <c r="D65" s="38">
        <v>0</v>
      </c>
      <c r="E65" s="38">
        <v>225088.35</v>
      </c>
      <c r="F65" s="38">
        <v>0</v>
      </c>
      <c r="G65" s="38">
        <v>0</v>
      </c>
      <c r="H65" s="38">
        <v>716626.65</v>
      </c>
      <c r="I65" s="38">
        <v>0</v>
      </c>
      <c r="J65" s="39">
        <v>0</v>
      </c>
      <c r="K65" s="38">
        <v>0</v>
      </c>
      <c r="L65" s="38">
        <v>2099285.85</v>
      </c>
      <c r="M65" s="38">
        <v>101742.15</v>
      </c>
      <c r="N65" s="38">
        <v>2349301.9500000002</v>
      </c>
      <c r="O65" s="38">
        <v>171170.55</v>
      </c>
      <c r="P65" s="38">
        <v>0</v>
      </c>
      <c r="Q65" s="38">
        <v>0</v>
      </c>
      <c r="R65" s="38">
        <v>115000</v>
      </c>
      <c r="S65" s="38">
        <v>0</v>
      </c>
      <c r="T65" s="38">
        <v>0</v>
      </c>
    </row>
    <row r="66" spans="1:20" ht="24.95" customHeight="1" x14ac:dyDescent="0.2">
      <c r="A66" s="47">
        <v>48</v>
      </c>
      <c r="B66" s="44" t="s">
        <v>116</v>
      </c>
      <c r="C66" s="38">
        <f>D66+E66+F66+G66+H66+I66+K66+L66+M66+N66+O66+P66+Q66+R66+S66+T66</f>
        <v>2378368.9</v>
      </c>
      <c r="D66" s="38">
        <v>0</v>
      </c>
      <c r="E66" s="38">
        <v>0</v>
      </c>
      <c r="F66" s="38">
        <v>0</v>
      </c>
      <c r="G66" s="38">
        <v>0</v>
      </c>
      <c r="H66" s="38">
        <v>602719.30000000005</v>
      </c>
      <c r="I66" s="38">
        <v>0</v>
      </c>
      <c r="J66" s="39">
        <v>0</v>
      </c>
      <c r="K66" s="38">
        <v>0</v>
      </c>
      <c r="L66" s="38">
        <v>1765605.7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10043.9</v>
      </c>
      <c r="S66" s="38">
        <v>0</v>
      </c>
      <c r="T66" s="38">
        <v>0</v>
      </c>
    </row>
    <row r="67" spans="1:20" ht="24.95" customHeight="1" x14ac:dyDescent="0.2">
      <c r="A67" s="36" t="s">
        <v>117</v>
      </c>
      <c r="B67" s="44"/>
      <c r="C67" s="33">
        <f t="shared" ref="C67:T67" si="13">SUM(C68:C69)</f>
        <v>22071840.450000003</v>
      </c>
      <c r="D67" s="33">
        <f t="shared" si="13"/>
        <v>0</v>
      </c>
      <c r="E67" s="33">
        <f t="shared" si="13"/>
        <v>259654.37</v>
      </c>
      <c r="F67" s="33">
        <f t="shared" si="13"/>
        <v>0</v>
      </c>
      <c r="G67" s="33">
        <f t="shared" si="13"/>
        <v>0</v>
      </c>
      <c r="H67" s="33">
        <f t="shared" si="13"/>
        <v>0</v>
      </c>
      <c r="I67" s="33">
        <f t="shared" si="13"/>
        <v>0</v>
      </c>
      <c r="J67" s="35">
        <f t="shared" si="13"/>
        <v>0</v>
      </c>
      <c r="K67" s="33">
        <f t="shared" si="13"/>
        <v>0</v>
      </c>
      <c r="L67" s="33">
        <f t="shared" si="13"/>
        <v>12859811.32</v>
      </c>
      <c r="M67" s="33">
        <f t="shared" si="13"/>
        <v>0</v>
      </c>
      <c r="N67" s="33">
        <f t="shared" si="13"/>
        <v>8810163.9100000001</v>
      </c>
      <c r="O67" s="33">
        <f t="shared" si="13"/>
        <v>0</v>
      </c>
      <c r="P67" s="33">
        <f t="shared" si="13"/>
        <v>0</v>
      </c>
      <c r="Q67" s="33">
        <f t="shared" si="13"/>
        <v>0</v>
      </c>
      <c r="R67" s="33">
        <f t="shared" si="13"/>
        <v>142210.85</v>
      </c>
      <c r="S67" s="33">
        <f t="shared" si="13"/>
        <v>0</v>
      </c>
      <c r="T67" s="33">
        <f t="shared" si="13"/>
        <v>0</v>
      </c>
    </row>
    <row r="68" spans="1:20" ht="24.95" customHeight="1" x14ac:dyDescent="0.2">
      <c r="A68" s="47">
        <v>49</v>
      </c>
      <c r="B68" s="45" t="s">
        <v>227</v>
      </c>
      <c r="C68" s="38">
        <f>D68+E68+F68+G68+H68+I68+K68+L68+M68+N68+O68+P68+Q68+R68+S68+T68</f>
        <v>18026541.790000003</v>
      </c>
      <c r="D68" s="38">
        <v>0</v>
      </c>
      <c r="E68" s="38">
        <v>259654.37</v>
      </c>
      <c r="F68" s="38">
        <v>0</v>
      </c>
      <c r="G68" s="38">
        <v>0</v>
      </c>
      <c r="H68" s="38">
        <v>0</v>
      </c>
      <c r="I68" s="38">
        <v>0</v>
      </c>
      <c r="J68" s="39">
        <v>0</v>
      </c>
      <c r="K68" s="38">
        <v>0</v>
      </c>
      <c r="L68" s="38">
        <v>8833443.8900000006</v>
      </c>
      <c r="M68" s="38">
        <v>0</v>
      </c>
      <c r="N68" s="38">
        <v>8810163.9100000001</v>
      </c>
      <c r="O68" s="38">
        <v>0</v>
      </c>
      <c r="P68" s="38">
        <v>0</v>
      </c>
      <c r="Q68" s="38">
        <v>0</v>
      </c>
      <c r="R68" s="38">
        <v>123279.62</v>
      </c>
      <c r="S68" s="38">
        <v>0</v>
      </c>
      <c r="T68" s="38">
        <v>0</v>
      </c>
    </row>
    <row r="69" spans="1:20" ht="24.95" customHeight="1" x14ac:dyDescent="0.2">
      <c r="A69" s="47">
        <v>50</v>
      </c>
      <c r="B69" s="44" t="s">
        <v>118</v>
      </c>
      <c r="C69" s="38">
        <f>D69+E69+F69+G69+H69+I69+K69+L69+M69+N69+O69+P69+Q69+R69+S69+T69</f>
        <v>4045298.66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9">
        <v>0</v>
      </c>
      <c r="K69" s="38">
        <v>0</v>
      </c>
      <c r="L69" s="38">
        <v>4026367.43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18931.23</v>
      </c>
      <c r="S69" s="38">
        <v>0</v>
      </c>
      <c r="T69" s="38">
        <v>0</v>
      </c>
    </row>
    <row r="70" spans="1:20" ht="24.95" customHeight="1" x14ac:dyDescent="0.2">
      <c r="A70" s="36" t="s">
        <v>49</v>
      </c>
      <c r="B70" s="44"/>
      <c r="C70" s="33">
        <f t="shared" ref="C70:T70" si="14">SUM(C71:C73)</f>
        <v>11756063.100000001</v>
      </c>
      <c r="D70" s="33">
        <f t="shared" si="14"/>
        <v>0</v>
      </c>
      <c r="E70" s="33">
        <f t="shared" si="14"/>
        <v>0</v>
      </c>
      <c r="F70" s="33">
        <f t="shared" si="14"/>
        <v>0</v>
      </c>
      <c r="G70" s="33">
        <f t="shared" si="14"/>
        <v>0</v>
      </c>
      <c r="H70" s="33">
        <f t="shared" si="14"/>
        <v>2131044.36</v>
      </c>
      <c r="I70" s="33">
        <f t="shared" si="14"/>
        <v>0</v>
      </c>
      <c r="J70" s="35">
        <f t="shared" si="14"/>
        <v>0</v>
      </c>
      <c r="K70" s="33">
        <f t="shared" si="14"/>
        <v>0</v>
      </c>
      <c r="L70" s="33">
        <f t="shared" si="14"/>
        <v>0</v>
      </c>
      <c r="M70" s="33">
        <f t="shared" si="14"/>
        <v>0</v>
      </c>
      <c r="N70" s="33">
        <f t="shared" si="14"/>
        <v>8981001.0800000001</v>
      </c>
      <c r="O70" s="33">
        <f t="shared" si="14"/>
        <v>508497.38</v>
      </c>
      <c r="P70" s="33">
        <f t="shared" si="14"/>
        <v>0</v>
      </c>
      <c r="Q70" s="33">
        <f t="shared" si="14"/>
        <v>40000</v>
      </c>
      <c r="R70" s="33">
        <f t="shared" si="14"/>
        <v>95520.28</v>
      </c>
      <c r="S70" s="33">
        <f t="shared" si="14"/>
        <v>0</v>
      </c>
      <c r="T70" s="33">
        <f t="shared" si="14"/>
        <v>0</v>
      </c>
    </row>
    <row r="71" spans="1:20" ht="24.95" customHeight="1" x14ac:dyDescent="0.2">
      <c r="A71" s="47">
        <v>51</v>
      </c>
      <c r="B71" s="44" t="s">
        <v>228</v>
      </c>
      <c r="C71" s="38">
        <f>D71+E71+F71+G71+H71+I71+K71+L71+M71+N71+O71+P71+Q71+R71+S71+T71</f>
        <v>40000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9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40000</v>
      </c>
      <c r="R71" s="38">
        <v>0</v>
      </c>
      <c r="S71" s="38">
        <v>0</v>
      </c>
      <c r="T71" s="38">
        <v>0</v>
      </c>
    </row>
    <row r="72" spans="1:20" ht="24.95" customHeight="1" x14ac:dyDescent="0.2">
      <c r="A72" s="47">
        <v>52</v>
      </c>
      <c r="B72" s="44" t="s">
        <v>119</v>
      </c>
      <c r="C72" s="38">
        <f>D72+E72+F72+G72+H72+I72+K72+L72+M72+N72+O72+P72+Q72+R72+S72+T72</f>
        <v>5093209.13</v>
      </c>
      <c r="D72" s="38">
        <v>0</v>
      </c>
      <c r="E72" s="38">
        <v>0</v>
      </c>
      <c r="F72" s="38">
        <v>0</v>
      </c>
      <c r="G72" s="38">
        <v>0</v>
      </c>
      <c r="H72" s="38">
        <v>870100.86</v>
      </c>
      <c r="I72" s="38">
        <v>0</v>
      </c>
      <c r="J72" s="39">
        <v>0</v>
      </c>
      <c r="K72" s="38">
        <v>0</v>
      </c>
      <c r="L72" s="38">
        <v>0</v>
      </c>
      <c r="M72" s="38">
        <v>0</v>
      </c>
      <c r="N72" s="38">
        <v>3958548.96</v>
      </c>
      <c r="O72" s="38">
        <v>228335.47</v>
      </c>
      <c r="P72" s="38">
        <v>0</v>
      </c>
      <c r="Q72" s="38">
        <v>0</v>
      </c>
      <c r="R72" s="38">
        <v>36223.839999999997</v>
      </c>
      <c r="S72" s="38">
        <v>0</v>
      </c>
      <c r="T72" s="38">
        <v>0</v>
      </c>
    </row>
    <row r="73" spans="1:20" ht="24.95" customHeight="1" x14ac:dyDescent="0.2">
      <c r="A73" s="47">
        <v>53</v>
      </c>
      <c r="B73" s="44" t="s">
        <v>120</v>
      </c>
      <c r="C73" s="38">
        <f>D73+E73+F73+G73+H73+I73+K73+L73+M73+N73+O73+P73+Q73+R73+S73+T73</f>
        <v>6622853.9700000007</v>
      </c>
      <c r="D73" s="38">
        <v>0</v>
      </c>
      <c r="E73" s="38">
        <v>0</v>
      </c>
      <c r="F73" s="38">
        <v>0</v>
      </c>
      <c r="G73" s="38">
        <v>0</v>
      </c>
      <c r="H73" s="38">
        <v>1260943.5</v>
      </c>
      <c r="I73" s="38">
        <v>0</v>
      </c>
      <c r="J73" s="39">
        <v>0</v>
      </c>
      <c r="K73" s="38">
        <v>0</v>
      </c>
      <c r="L73" s="38">
        <v>0</v>
      </c>
      <c r="M73" s="38">
        <v>0</v>
      </c>
      <c r="N73" s="38">
        <v>5022452.12</v>
      </c>
      <c r="O73" s="38">
        <v>280161.90999999997</v>
      </c>
      <c r="P73" s="38">
        <v>0</v>
      </c>
      <c r="Q73" s="38">
        <v>0</v>
      </c>
      <c r="R73" s="38">
        <v>59296.44</v>
      </c>
      <c r="S73" s="38">
        <v>0</v>
      </c>
      <c r="T73" s="38">
        <v>0</v>
      </c>
    </row>
    <row r="74" spans="1:20" ht="24.95" customHeight="1" x14ac:dyDescent="0.2">
      <c r="A74" s="41" t="s">
        <v>50</v>
      </c>
      <c r="B74" s="44"/>
      <c r="C74" s="33">
        <f t="shared" ref="C74:T74" si="15">SUM(C75:C89)</f>
        <v>135879852.87</v>
      </c>
      <c r="D74" s="33">
        <f t="shared" si="15"/>
        <v>0</v>
      </c>
      <c r="E74" s="33">
        <f t="shared" si="15"/>
        <v>737444.51</v>
      </c>
      <c r="F74" s="33">
        <f t="shared" si="15"/>
        <v>0</v>
      </c>
      <c r="G74" s="33">
        <f t="shared" si="15"/>
        <v>757585.16</v>
      </c>
      <c r="H74" s="33">
        <f t="shared" si="15"/>
        <v>16218381.67</v>
      </c>
      <c r="I74" s="33">
        <f t="shared" si="15"/>
        <v>269142.3</v>
      </c>
      <c r="J74" s="35">
        <f t="shared" si="15"/>
        <v>0</v>
      </c>
      <c r="K74" s="33">
        <f t="shared" si="15"/>
        <v>0</v>
      </c>
      <c r="L74" s="33">
        <f t="shared" si="15"/>
        <v>85956476.570000008</v>
      </c>
      <c r="M74" s="33">
        <f t="shared" si="15"/>
        <v>68847.45</v>
      </c>
      <c r="N74" s="33">
        <f t="shared" si="15"/>
        <v>28506972.32</v>
      </c>
      <c r="O74" s="33">
        <f t="shared" si="15"/>
        <v>590011.51</v>
      </c>
      <c r="P74" s="33">
        <f t="shared" si="15"/>
        <v>0</v>
      </c>
      <c r="Q74" s="33">
        <f t="shared" si="15"/>
        <v>2147900</v>
      </c>
      <c r="R74" s="33">
        <f t="shared" si="15"/>
        <v>627091.38</v>
      </c>
      <c r="S74" s="33">
        <f t="shared" si="15"/>
        <v>0</v>
      </c>
      <c r="T74" s="33">
        <f t="shared" si="15"/>
        <v>0</v>
      </c>
    </row>
    <row r="75" spans="1:20" ht="30" customHeight="1" x14ac:dyDescent="0.2">
      <c r="A75" s="47">
        <v>54</v>
      </c>
      <c r="B75" s="44" t="s">
        <v>229</v>
      </c>
      <c r="C75" s="38">
        <f t="shared" ref="C75:C89" si="16">D75+E75+F75+G75+H75+I75+K75+L75+M75+N75+O75+P75+Q75+R75+S75+T75</f>
        <v>12892288.75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9">
        <v>0</v>
      </c>
      <c r="K75" s="38">
        <v>0</v>
      </c>
      <c r="L75" s="38">
        <v>12597037.380000001</v>
      </c>
      <c r="M75" s="38">
        <v>0</v>
      </c>
      <c r="N75" s="38">
        <v>0</v>
      </c>
      <c r="O75" s="38">
        <v>0</v>
      </c>
      <c r="P75" s="38">
        <v>0</v>
      </c>
      <c r="Q75" s="38">
        <v>159560</v>
      </c>
      <c r="R75" s="38">
        <v>135691.37</v>
      </c>
      <c r="S75" s="38">
        <v>0</v>
      </c>
      <c r="T75" s="38">
        <v>0</v>
      </c>
    </row>
    <row r="76" spans="1:20" ht="24.95" customHeight="1" x14ac:dyDescent="0.2">
      <c r="A76" s="47">
        <v>55</v>
      </c>
      <c r="B76" s="44" t="s">
        <v>230</v>
      </c>
      <c r="C76" s="38">
        <f t="shared" si="16"/>
        <v>40000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9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40000</v>
      </c>
      <c r="R76" s="38">
        <v>0</v>
      </c>
      <c r="S76" s="38">
        <v>0</v>
      </c>
      <c r="T76" s="38">
        <v>0</v>
      </c>
    </row>
    <row r="77" spans="1:20" ht="24.95" customHeight="1" x14ac:dyDescent="0.2">
      <c r="A77" s="47">
        <v>56</v>
      </c>
      <c r="B77" s="44" t="s">
        <v>231</v>
      </c>
      <c r="C77" s="38">
        <f t="shared" si="16"/>
        <v>24834356</v>
      </c>
      <c r="D77" s="38">
        <v>0</v>
      </c>
      <c r="E77" s="38">
        <v>0</v>
      </c>
      <c r="F77" s="38">
        <v>0</v>
      </c>
      <c r="G77" s="38">
        <v>0</v>
      </c>
      <c r="H77" s="38">
        <v>6040372</v>
      </c>
      <c r="I77" s="38">
        <v>0</v>
      </c>
      <c r="J77" s="39">
        <v>0</v>
      </c>
      <c r="K77" s="38">
        <v>0</v>
      </c>
      <c r="L77" s="38">
        <v>14643153</v>
      </c>
      <c r="M77" s="38">
        <v>0</v>
      </c>
      <c r="N77" s="38">
        <v>3725731</v>
      </c>
      <c r="O77" s="38">
        <v>0</v>
      </c>
      <c r="P77" s="38">
        <v>0</v>
      </c>
      <c r="Q77" s="38">
        <v>425100</v>
      </c>
      <c r="R77" s="38">
        <v>0</v>
      </c>
      <c r="S77" s="38">
        <v>0</v>
      </c>
      <c r="T77" s="38">
        <v>0</v>
      </c>
    </row>
    <row r="78" spans="1:20" ht="24.95" customHeight="1" x14ac:dyDescent="0.2">
      <c r="A78" s="47">
        <v>57</v>
      </c>
      <c r="B78" s="44" t="s">
        <v>232</v>
      </c>
      <c r="C78" s="38">
        <f t="shared" si="16"/>
        <v>18252230</v>
      </c>
      <c r="D78" s="38">
        <v>0</v>
      </c>
      <c r="E78" s="38">
        <v>0</v>
      </c>
      <c r="F78" s="38">
        <v>0</v>
      </c>
      <c r="G78" s="38">
        <v>0</v>
      </c>
      <c r="H78" s="38">
        <v>4909465</v>
      </c>
      <c r="I78" s="38">
        <v>0</v>
      </c>
      <c r="J78" s="39">
        <v>0</v>
      </c>
      <c r="K78" s="38">
        <v>0</v>
      </c>
      <c r="L78" s="38">
        <v>10001090</v>
      </c>
      <c r="M78" s="38">
        <v>0</v>
      </c>
      <c r="N78" s="38">
        <v>3094595</v>
      </c>
      <c r="O78" s="38">
        <v>0</v>
      </c>
      <c r="P78" s="38">
        <v>0</v>
      </c>
      <c r="Q78" s="38">
        <v>247080</v>
      </c>
      <c r="R78" s="38">
        <v>0</v>
      </c>
      <c r="S78" s="38">
        <v>0</v>
      </c>
      <c r="T78" s="38">
        <v>0</v>
      </c>
    </row>
    <row r="79" spans="1:20" ht="24.95" customHeight="1" x14ac:dyDescent="0.2">
      <c r="A79" s="47">
        <v>58</v>
      </c>
      <c r="B79" s="44" t="s">
        <v>233</v>
      </c>
      <c r="C79" s="38">
        <f t="shared" si="16"/>
        <v>7797463.6900000004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9">
        <v>0</v>
      </c>
      <c r="K79" s="38">
        <v>0</v>
      </c>
      <c r="L79" s="38">
        <v>7737799.6900000004</v>
      </c>
      <c r="M79" s="38">
        <v>0</v>
      </c>
      <c r="N79" s="38">
        <v>0</v>
      </c>
      <c r="O79" s="38">
        <v>0</v>
      </c>
      <c r="P79" s="38">
        <v>0</v>
      </c>
      <c r="Q79" s="38">
        <v>59664</v>
      </c>
      <c r="R79" s="38">
        <v>0</v>
      </c>
      <c r="S79" s="38">
        <v>0</v>
      </c>
      <c r="T79" s="38">
        <v>0</v>
      </c>
    </row>
    <row r="80" spans="1:20" ht="24.95" customHeight="1" x14ac:dyDescent="0.2">
      <c r="A80" s="47">
        <v>59</v>
      </c>
      <c r="B80" s="44" t="s">
        <v>234</v>
      </c>
      <c r="C80" s="38">
        <f t="shared" si="16"/>
        <v>40000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9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40000</v>
      </c>
      <c r="R80" s="38">
        <v>0</v>
      </c>
      <c r="S80" s="38">
        <v>0</v>
      </c>
      <c r="T80" s="38">
        <v>0</v>
      </c>
    </row>
    <row r="81" spans="1:20" ht="24.95" customHeight="1" x14ac:dyDescent="0.2">
      <c r="A81" s="47">
        <v>60</v>
      </c>
      <c r="B81" s="44" t="s">
        <v>235</v>
      </c>
      <c r="C81" s="38">
        <f t="shared" si="16"/>
        <v>160000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9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160000</v>
      </c>
      <c r="R81" s="38">
        <v>0</v>
      </c>
      <c r="S81" s="38">
        <v>0</v>
      </c>
      <c r="T81" s="38">
        <v>0</v>
      </c>
    </row>
    <row r="82" spans="1:20" ht="30" customHeight="1" x14ac:dyDescent="0.2">
      <c r="A82" s="47">
        <v>61</v>
      </c>
      <c r="B82" s="44" t="s">
        <v>236</v>
      </c>
      <c r="C82" s="38">
        <f t="shared" si="16"/>
        <v>120000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9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120000</v>
      </c>
      <c r="R82" s="38">
        <v>0</v>
      </c>
      <c r="S82" s="38">
        <v>0</v>
      </c>
      <c r="T82" s="38">
        <v>0</v>
      </c>
    </row>
    <row r="83" spans="1:20" ht="24.95" customHeight="1" x14ac:dyDescent="0.2">
      <c r="A83" s="47">
        <v>62</v>
      </c>
      <c r="B83" s="44" t="s">
        <v>237</v>
      </c>
      <c r="C83" s="38">
        <f t="shared" si="16"/>
        <v>15166764</v>
      </c>
      <c r="D83" s="38">
        <v>0</v>
      </c>
      <c r="E83" s="38">
        <v>0</v>
      </c>
      <c r="F83" s="38">
        <v>0</v>
      </c>
      <c r="G83" s="38">
        <v>0</v>
      </c>
      <c r="H83" s="38">
        <v>3010879</v>
      </c>
      <c r="I83" s="38">
        <v>0</v>
      </c>
      <c r="J83" s="39">
        <v>0</v>
      </c>
      <c r="K83" s="38">
        <v>0</v>
      </c>
      <c r="L83" s="38">
        <v>8820070</v>
      </c>
      <c r="M83" s="38">
        <v>0</v>
      </c>
      <c r="N83" s="38">
        <v>2870503</v>
      </c>
      <c r="O83" s="38">
        <v>0</v>
      </c>
      <c r="P83" s="38">
        <v>0</v>
      </c>
      <c r="Q83" s="38">
        <v>465312</v>
      </c>
      <c r="R83" s="38">
        <v>0</v>
      </c>
      <c r="S83" s="38">
        <v>0</v>
      </c>
      <c r="T83" s="38">
        <v>0</v>
      </c>
    </row>
    <row r="84" spans="1:20" ht="24.95" customHeight="1" x14ac:dyDescent="0.2">
      <c r="A84" s="47">
        <v>63</v>
      </c>
      <c r="B84" s="45" t="s">
        <v>51</v>
      </c>
      <c r="C84" s="38">
        <f t="shared" si="16"/>
        <v>120000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9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120000</v>
      </c>
      <c r="R84" s="38">
        <v>0</v>
      </c>
      <c r="S84" s="38">
        <v>0</v>
      </c>
      <c r="T84" s="38">
        <v>0</v>
      </c>
    </row>
    <row r="85" spans="1:20" ht="30" customHeight="1" x14ac:dyDescent="0.2">
      <c r="A85" s="47">
        <v>64</v>
      </c>
      <c r="B85" s="45" t="s">
        <v>238</v>
      </c>
      <c r="C85" s="38">
        <f t="shared" si="16"/>
        <v>120000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9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120000</v>
      </c>
      <c r="R85" s="38">
        <v>0</v>
      </c>
      <c r="S85" s="38">
        <v>0</v>
      </c>
      <c r="T85" s="38">
        <v>0</v>
      </c>
    </row>
    <row r="86" spans="1:20" ht="24.95" customHeight="1" x14ac:dyDescent="0.2">
      <c r="A86" s="47">
        <v>65</v>
      </c>
      <c r="B86" s="44" t="s">
        <v>122</v>
      </c>
      <c r="C86" s="38">
        <f t="shared" si="16"/>
        <v>16823809.029999997</v>
      </c>
      <c r="D86" s="38">
        <v>0</v>
      </c>
      <c r="E86" s="38">
        <v>509035.91</v>
      </c>
      <c r="F86" s="38">
        <v>0</v>
      </c>
      <c r="G86" s="38">
        <v>757585.16</v>
      </c>
      <c r="H86" s="38">
        <v>1455861.52</v>
      </c>
      <c r="I86" s="38">
        <v>0</v>
      </c>
      <c r="J86" s="39">
        <v>0</v>
      </c>
      <c r="K86" s="38">
        <v>0</v>
      </c>
      <c r="L86" s="38">
        <v>6462983.8899999997</v>
      </c>
      <c r="M86" s="38">
        <v>0</v>
      </c>
      <c r="N86" s="38">
        <v>7083588.2199999997</v>
      </c>
      <c r="O86" s="38">
        <v>474182.86</v>
      </c>
      <c r="P86" s="38">
        <v>0</v>
      </c>
      <c r="Q86" s="38">
        <v>0</v>
      </c>
      <c r="R86" s="38">
        <v>80571.47</v>
      </c>
      <c r="S86" s="38">
        <v>0</v>
      </c>
      <c r="T86" s="38">
        <v>0</v>
      </c>
    </row>
    <row r="87" spans="1:20" ht="24.95" customHeight="1" x14ac:dyDescent="0.2">
      <c r="A87" s="47">
        <v>66</v>
      </c>
      <c r="B87" s="44" t="s">
        <v>239</v>
      </c>
      <c r="C87" s="38">
        <f t="shared" si="16"/>
        <v>9754698.5700000003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9">
        <v>0</v>
      </c>
      <c r="K87" s="38">
        <v>0</v>
      </c>
      <c r="L87" s="38">
        <v>9461281</v>
      </c>
      <c r="M87" s="38">
        <v>0</v>
      </c>
      <c r="N87" s="38">
        <v>0</v>
      </c>
      <c r="O87" s="38">
        <v>0</v>
      </c>
      <c r="P87" s="38">
        <v>0</v>
      </c>
      <c r="Q87" s="38">
        <v>95724</v>
      </c>
      <c r="R87" s="38">
        <v>197693.57</v>
      </c>
      <c r="S87" s="38">
        <v>0</v>
      </c>
      <c r="T87" s="38">
        <v>0</v>
      </c>
    </row>
    <row r="88" spans="1:20" ht="24.95" customHeight="1" x14ac:dyDescent="0.2">
      <c r="A88" s="47">
        <v>67</v>
      </c>
      <c r="B88" s="44" t="s">
        <v>240</v>
      </c>
      <c r="C88" s="38">
        <f t="shared" si="16"/>
        <v>10505322.08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9">
        <v>0</v>
      </c>
      <c r="K88" s="38">
        <v>0</v>
      </c>
      <c r="L88" s="38">
        <v>10196727.109999999</v>
      </c>
      <c r="M88" s="38">
        <v>0</v>
      </c>
      <c r="N88" s="38">
        <v>0</v>
      </c>
      <c r="O88" s="38">
        <v>0</v>
      </c>
      <c r="P88" s="38">
        <v>0</v>
      </c>
      <c r="Q88" s="38">
        <v>95460</v>
      </c>
      <c r="R88" s="38">
        <v>213134.97</v>
      </c>
      <c r="S88" s="38">
        <v>0</v>
      </c>
      <c r="T88" s="38">
        <v>0</v>
      </c>
    </row>
    <row r="89" spans="1:20" ht="24.95" customHeight="1" x14ac:dyDescent="0.2">
      <c r="A89" s="47">
        <v>68</v>
      </c>
      <c r="B89" s="44" t="s">
        <v>241</v>
      </c>
      <c r="C89" s="38">
        <f t="shared" si="16"/>
        <v>19252920.75</v>
      </c>
      <c r="D89" s="38">
        <v>0</v>
      </c>
      <c r="E89" s="38">
        <v>228408.6</v>
      </c>
      <c r="F89" s="38">
        <v>0</v>
      </c>
      <c r="G89" s="38">
        <v>0</v>
      </c>
      <c r="H89" s="38">
        <v>801804.15</v>
      </c>
      <c r="I89" s="38">
        <v>269142.3</v>
      </c>
      <c r="J89" s="39">
        <v>0</v>
      </c>
      <c r="K89" s="38">
        <v>0</v>
      </c>
      <c r="L89" s="38">
        <v>6036334.5</v>
      </c>
      <c r="M89" s="38">
        <v>68847.45</v>
      </c>
      <c r="N89" s="38">
        <v>11732555.1</v>
      </c>
      <c r="O89" s="38">
        <v>115828.65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</row>
    <row r="90" spans="1:20" ht="24.95" customHeight="1" x14ac:dyDescent="0.2">
      <c r="A90" s="36" t="s">
        <v>52</v>
      </c>
      <c r="B90" s="44"/>
      <c r="C90" s="33">
        <f t="shared" ref="C90:T90" si="17">SUM(C91:C92)</f>
        <v>15645036.27</v>
      </c>
      <c r="D90" s="33">
        <f t="shared" si="17"/>
        <v>0</v>
      </c>
      <c r="E90" s="33">
        <f t="shared" si="17"/>
        <v>344501.59</v>
      </c>
      <c r="F90" s="33">
        <f t="shared" si="17"/>
        <v>0</v>
      </c>
      <c r="G90" s="33">
        <f t="shared" si="17"/>
        <v>0</v>
      </c>
      <c r="H90" s="33">
        <f t="shared" si="17"/>
        <v>0</v>
      </c>
      <c r="I90" s="33">
        <f t="shared" si="17"/>
        <v>0</v>
      </c>
      <c r="J90" s="35">
        <f t="shared" si="17"/>
        <v>0</v>
      </c>
      <c r="K90" s="33">
        <f t="shared" si="17"/>
        <v>0</v>
      </c>
      <c r="L90" s="33">
        <f t="shared" si="17"/>
        <v>11147842.48</v>
      </c>
      <c r="M90" s="33">
        <f t="shared" si="17"/>
        <v>0</v>
      </c>
      <c r="N90" s="33">
        <f t="shared" si="17"/>
        <v>3595647.03</v>
      </c>
      <c r="O90" s="33">
        <f t="shared" si="17"/>
        <v>261979.47</v>
      </c>
      <c r="P90" s="33">
        <f t="shared" si="17"/>
        <v>0</v>
      </c>
      <c r="Q90" s="33">
        <f t="shared" si="17"/>
        <v>89736</v>
      </c>
      <c r="R90" s="33">
        <f t="shared" si="17"/>
        <v>205329.7</v>
      </c>
      <c r="S90" s="33">
        <f t="shared" si="17"/>
        <v>0</v>
      </c>
      <c r="T90" s="33">
        <f t="shared" si="17"/>
        <v>0</v>
      </c>
    </row>
    <row r="91" spans="1:20" ht="24.95" customHeight="1" x14ac:dyDescent="0.2">
      <c r="A91" s="47">
        <v>69</v>
      </c>
      <c r="B91" s="44" t="s">
        <v>242</v>
      </c>
      <c r="C91" s="38">
        <f>D91+E91+F91+G91+H91+I91+K91+L91+M91+N91+O91+P91+Q91+R91+S91+T91</f>
        <v>8195054.7599999998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9">
        <v>0</v>
      </c>
      <c r="K91" s="38">
        <v>0</v>
      </c>
      <c r="L91" s="38">
        <v>7934849.3899999997</v>
      </c>
      <c r="M91" s="38">
        <v>0</v>
      </c>
      <c r="N91" s="38">
        <v>0</v>
      </c>
      <c r="O91" s="38">
        <v>0</v>
      </c>
      <c r="P91" s="38">
        <v>0</v>
      </c>
      <c r="Q91" s="38">
        <v>89736</v>
      </c>
      <c r="R91" s="38">
        <v>170469.37</v>
      </c>
      <c r="S91" s="38">
        <v>0</v>
      </c>
      <c r="T91" s="38">
        <v>0</v>
      </c>
    </row>
    <row r="92" spans="1:20" ht="24.95" customHeight="1" x14ac:dyDescent="0.2">
      <c r="A92" s="47">
        <v>70</v>
      </c>
      <c r="B92" s="44" t="s">
        <v>243</v>
      </c>
      <c r="C92" s="38">
        <f>D92+E92+F92+G92+H92+I92+K92+L92+M92+N92+O92+P92+Q92+R92+S92+T92</f>
        <v>7449981.5099999988</v>
      </c>
      <c r="D92" s="38">
        <v>0</v>
      </c>
      <c r="E92" s="38">
        <v>344501.59</v>
      </c>
      <c r="F92" s="38">
        <v>0</v>
      </c>
      <c r="G92" s="38">
        <v>0</v>
      </c>
      <c r="H92" s="38">
        <v>0</v>
      </c>
      <c r="I92" s="38">
        <v>0</v>
      </c>
      <c r="J92" s="39">
        <v>0</v>
      </c>
      <c r="K92" s="38">
        <v>0</v>
      </c>
      <c r="L92" s="38">
        <v>3212993.09</v>
      </c>
      <c r="M92" s="38">
        <v>0</v>
      </c>
      <c r="N92" s="38">
        <v>3595647.03</v>
      </c>
      <c r="O92" s="38">
        <v>261979.47</v>
      </c>
      <c r="P92" s="38">
        <v>0</v>
      </c>
      <c r="Q92" s="38">
        <v>0</v>
      </c>
      <c r="R92" s="38">
        <v>34860.33</v>
      </c>
      <c r="S92" s="38">
        <v>0</v>
      </c>
      <c r="T92" s="38">
        <v>0</v>
      </c>
    </row>
    <row r="93" spans="1:20" ht="24.95" customHeight="1" x14ac:dyDescent="0.2">
      <c r="A93" s="48" t="s">
        <v>53</v>
      </c>
      <c r="B93" s="44"/>
      <c r="C93" s="33">
        <f t="shared" ref="C93:T93" si="18">SUM(C94:C368)</f>
        <v>5000250047.9499989</v>
      </c>
      <c r="D93" s="33">
        <f t="shared" si="18"/>
        <v>794735613.05000019</v>
      </c>
      <c r="E93" s="33">
        <f t="shared" si="18"/>
        <v>93738005.890000001</v>
      </c>
      <c r="F93" s="33">
        <f t="shared" si="18"/>
        <v>152379764.74000001</v>
      </c>
      <c r="G93" s="33">
        <f t="shared" si="18"/>
        <v>265673576.74000001</v>
      </c>
      <c r="H93" s="33">
        <f t="shared" si="18"/>
        <v>446219047.87000018</v>
      </c>
      <c r="I93" s="33">
        <f t="shared" si="18"/>
        <v>35055264.199999996</v>
      </c>
      <c r="J93" s="35">
        <f t="shared" si="18"/>
        <v>314</v>
      </c>
      <c r="K93" s="33">
        <f t="shared" si="18"/>
        <v>1070899063.3000003</v>
      </c>
      <c r="L93" s="33">
        <f t="shared" si="18"/>
        <v>678709193.75000012</v>
      </c>
      <c r="M93" s="33">
        <f t="shared" si="18"/>
        <v>37537488.880000018</v>
      </c>
      <c r="N93" s="33">
        <f t="shared" si="18"/>
        <v>1239627124.8700004</v>
      </c>
      <c r="O93" s="33">
        <f t="shared" si="18"/>
        <v>40652071.70000001</v>
      </c>
      <c r="P93" s="33">
        <f t="shared" si="18"/>
        <v>29857945</v>
      </c>
      <c r="Q93" s="33">
        <f t="shared" si="18"/>
        <v>63508667.950000003</v>
      </c>
      <c r="R93" s="33">
        <f t="shared" si="18"/>
        <v>51657220.010000028</v>
      </c>
      <c r="S93" s="33">
        <f t="shared" si="18"/>
        <v>0</v>
      </c>
      <c r="T93" s="33">
        <f t="shared" si="18"/>
        <v>0</v>
      </c>
    </row>
    <row r="94" spans="1:20" ht="24.95" customHeight="1" x14ac:dyDescent="0.2">
      <c r="A94" s="47">
        <v>71</v>
      </c>
      <c r="B94" s="44" t="s">
        <v>157</v>
      </c>
      <c r="C94" s="38">
        <f t="shared" ref="C94:C157" si="19">D94+E94+F94+G94+H94+I94+K94+L94+M94+N94+O94+P94+Q94+R94+S94+T94</f>
        <v>103000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9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103000</v>
      </c>
      <c r="R94" s="38">
        <v>0</v>
      </c>
      <c r="S94" s="38">
        <v>0</v>
      </c>
      <c r="T94" s="38">
        <v>0</v>
      </c>
    </row>
    <row r="95" spans="1:20" ht="24.95" customHeight="1" x14ac:dyDescent="0.2">
      <c r="A95" s="47">
        <v>72</v>
      </c>
      <c r="B95" s="44" t="s">
        <v>158</v>
      </c>
      <c r="C95" s="38">
        <f t="shared" si="19"/>
        <v>93537748.159999996</v>
      </c>
      <c r="D95" s="38">
        <v>50134325.810000002</v>
      </c>
      <c r="E95" s="38">
        <v>5659498.2400000002</v>
      </c>
      <c r="F95" s="38">
        <v>9956108.6799999997</v>
      </c>
      <c r="G95" s="38">
        <v>9459832.5199999996</v>
      </c>
      <c r="H95" s="38">
        <v>15838855.25</v>
      </c>
      <c r="I95" s="38">
        <v>0</v>
      </c>
      <c r="J95" s="39">
        <v>0</v>
      </c>
      <c r="K95" s="38">
        <v>0</v>
      </c>
      <c r="L95" s="38">
        <v>0</v>
      </c>
      <c r="M95" s="38">
        <v>1326868.6599999999</v>
      </c>
      <c r="N95" s="38">
        <v>0</v>
      </c>
      <c r="O95" s="38">
        <v>0</v>
      </c>
      <c r="P95" s="38">
        <v>0</v>
      </c>
      <c r="Q95" s="38">
        <v>153000</v>
      </c>
      <c r="R95" s="38">
        <v>1009259</v>
      </c>
      <c r="S95" s="38">
        <v>0</v>
      </c>
      <c r="T95" s="38">
        <v>0</v>
      </c>
    </row>
    <row r="96" spans="1:20" ht="24.95" customHeight="1" x14ac:dyDescent="0.2">
      <c r="A96" s="47">
        <v>73</v>
      </c>
      <c r="B96" s="44" t="s">
        <v>244</v>
      </c>
      <c r="C96" s="38">
        <f t="shared" si="19"/>
        <v>41293498.710000001</v>
      </c>
      <c r="D96" s="38">
        <v>12201725.220000001</v>
      </c>
      <c r="E96" s="38">
        <v>924423.32</v>
      </c>
      <c r="F96" s="38">
        <v>2179244.3199999998</v>
      </c>
      <c r="G96" s="38">
        <v>1994201.26</v>
      </c>
      <c r="H96" s="38">
        <v>1999225.75</v>
      </c>
      <c r="I96" s="38">
        <v>0</v>
      </c>
      <c r="J96" s="39">
        <v>0</v>
      </c>
      <c r="K96" s="38">
        <v>0</v>
      </c>
      <c r="L96" s="38">
        <v>7817231.7400000002</v>
      </c>
      <c r="M96" s="38">
        <v>61086.879999999997</v>
      </c>
      <c r="N96" s="38">
        <v>12989680.460000001</v>
      </c>
      <c r="O96" s="38">
        <v>567768.18999999994</v>
      </c>
      <c r="P96" s="38">
        <v>0</v>
      </c>
      <c r="Q96" s="38">
        <v>0</v>
      </c>
      <c r="R96" s="38">
        <v>558911.56999999995</v>
      </c>
      <c r="S96" s="38">
        <v>0</v>
      </c>
      <c r="T96" s="38">
        <v>0</v>
      </c>
    </row>
    <row r="97" spans="1:20" ht="24.95" customHeight="1" x14ac:dyDescent="0.2">
      <c r="A97" s="47">
        <v>74</v>
      </c>
      <c r="B97" s="44" t="s">
        <v>245</v>
      </c>
      <c r="C97" s="38">
        <f t="shared" si="19"/>
        <v>755294.8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9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755294.8</v>
      </c>
      <c r="R97" s="38">
        <v>0</v>
      </c>
      <c r="S97" s="38">
        <v>0</v>
      </c>
      <c r="T97" s="38">
        <v>0</v>
      </c>
    </row>
    <row r="98" spans="1:20" ht="24.95" customHeight="1" x14ac:dyDescent="0.2">
      <c r="A98" s="47">
        <v>75</v>
      </c>
      <c r="B98" s="44" t="s">
        <v>246</v>
      </c>
      <c r="C98" s="38">
        <f t="shared" si="19"/>
        <v>975273.65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9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975273.65</v>
      </c>
      <c r="R98" s="38">
        <v>0</v>
      </c>
      <c r="S98" s="38">
        <v>0</v>
      </c>
      <c r="T98" s="38">
        <v>0</v>
      </c>
    </row>
    <row r="99" spans="1:20" ht="24.95" customHeight="1" x14ac:dyDescent="0.2">
      <c r="A99" s="47">
        <v>76</v>
      </c>
      <c r="B99" s="44" t="s">
        <v>247</v>
      </c>
      <c r="C99" s="38">
        <f t="shared" si="19"/>
        <v>41837415.980000004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27">
        <v>3</v>
      </c>
      <c r="K99" s="38">
        <v>9076952.1699999999</v>
      </c>
      <c r="L99" s="38">
        <v>6855731</v>
      </c>
      <c r="M99" s="38">
        <v>0</v>
      </c>
      <c r="N99" s="38">
        <v>25244087.82</v>
      </c>
      <c r="O99" s="38">
        <v>0</v>
      </c>
      <c r="P99" s="38">
        <v>0</v>
      </c>
      <c r="Q99" s="38">
        <v>481017.5</v>
      </c>
      <c r="R99" s="38">
        <v>179627.49</v>
      </c>
      <c r="S99" s="38">
        <v>0</v>
      </c>
      <c r="T99" s="38">
        <v>0</v>
      </c>
    </row>
    <row r="100" spans="1:20" ht="24.95" customHeight="1" x14ac:dyDescent="0.2">
      <c r="A100" s="47">
        <v>77</v>
      </c>
      <c r="B100" s="44" t="s">
        <v>57</v>
      </c>
      <c r="C100" s="38">
        <f t="shared" si="19"/>
        <v>6960235.9400000004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27">
        <v>2</v>
      </c>
      <c r="K100" s="38">
        <v>6909490.9400000004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50745</v>
      </c>
      <c r="R100" s="38">
        <v>0</v>
      </c>
      <c r="S100" s="38">
        <v>0</v>
      </c>
      <c r="T100" s="38">
        <v>0</v>
      </c>
    </row>
    <row r="101" spans="1:20" ht="24.95" customHeight="1" x14ac:dyDescent="0.2">
      <c r="A101" s="47">
        <v>78</v>
      </c>
      <c r="B101" s="44" t="s">
        <v>248</v>
      </c>
      <c r="C101" s="38">
        <f t="shared" si="19"/>
        <v>40000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9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40000</v>
      </c>
      <c r="R101" s="38">
        <v>0</v>
      </c>
      <c r="S101" s="38">
        <v>0</v>
      </c>
      <c r="T101" s="38">
        <v>0</v>
      </c>
    </row>
    <row r="102" spans="1:20" ht="24.95" customHeight="1" x14ac:dyDescent="0.2">
      <c r="A102" s="47">
        <v>79</v>
      </c>
      <c r="B102" s="44" t="s">
        <v>249</v>
      </c>
      <c r="C102" s="38">
        <f t="shared" si="19"/>
        <v>40000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9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40000</v>
      </c>
      <c r="R102" s="38">
        <v>0</v>
      </c>
      <c r="S102" s="38">
        <v>0</v>
      </c>
      <c r="T102" s="38">
        <v>0</v>
      </c>
    </row>
    <row r="103" spans="1:20" ht="24.95" customHeight="1" x14ac:dyDescent="0.2">
      <c r="A103" s="47">
        <v>80</v>
      </c>
      <c r="B103" s="44" t="s">
        <v>250</v>
      </c>
      <c r="C103" s="38">
        <f t="shared" si="19"/>
        <v>360000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9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360000</v>
      </c>
      <c r="R103" s="38">
        <v>0</v>
      </c>
      <c r="S103" s="38">
        <v>0</v>
      </c>
      <c r="T103" s="38">
        <v>0</v>
      </c>
    </row>
    <row r="104" spans="1:20" ht="24.95" customHeight="1" x14ac:dyDescent="0.2">
      <c r="A104" s="47">
        <v>81</v>
      </c>
      <c r="B104" s="44" t="s">
        <v>251</v>
      </c>
      <c r="C104" s="38">
        <f t="shared" si="19"/>
        <v>40000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9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40000</v>
      </c>
      <c r="R104" s="38">
        <v>0</v>
      </c>
      <c r="S104" s="38">
        <v>0</v>
      </c>
      <c r="T104" s="38">
        <v>0</v>
      </c>
    </row>
    <row r="105" spans="1:20" ht="24.95" customHeight="1" x14ac:dyDescent="0.2">
      <c r="A105" s="47">
        <v>82</v>
      </c>
      <c r="B105" s="44" t="s">
        <v>252</v>
      </c>
      <c r="C105" s="38">
        <f t="shared" si="19"/>
        <v>30251517.190000001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9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29857945</v>
      </c>
      <c r="Q105" s="38">
        <v>226490</v>
      </c>
      <c r="R105" s="38">
        <v>167082.19</v>
      </c>
      <c r="S105" s="38">
        <v>0</v>
      </c>
      <c r="T105" s="38">
        <v>0</v>
      </c>
    </row>
    <row r="106" spans="1:20" ht="24.95" customHeight="1" x14ac:dyDescent="0.2">
      <c r="A106" s="47">
        <v>83</v>
      </c>
      <c r="B106" s="44" t="s">
        <v>253</v>
      </c>
      <c r="C106" s="38">
        <f t="shared" si="19"/>
        <v>17981858.350000001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9">
        <v>0</v>
      </c>
      <c r="K106" s="38">
        <v>0</v>
      </c>
      <c r="L106" s="38">
        <v>13387877</v>
      </c>
      <c r="M106" s="38">
        <v>0</v>
      </c>
      <c r="N106" s="38">
        <v>4120479</v>
      </c>
      <c r="O106" s="38">
        <v>0</v>
      </c>
      <c r="P106" s="38">
        <v>0</v>
      </c>
      <c r="Q106" s="38">
        <v>298720</v>
      </c>
      <c r="R106" s="38">
        <v>174782.35</v>
      </c>
      <c r="S106" s="38">
        <v>0</v>
      </c>
      <c r="T106" s="38">
        <v>0</v>
      </c>
    </row>
    <row r="107" spans="1:20" ht="24.95" customHeight="1" x14ac:dyDescent="0.2">
      <c r="A107" s="47">
        <v>84</v>
      </c>
      <c r="B107" s="44" t="s">
        <v>254</v>
      </c>
      <c r="C107" s="38">
        <f t="shared" si="19"/>
        <v>40000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9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40000</v>
      </c>
      <c r="R107" s="38">
        <v>0</v>
      </c>
      <c r="S107" s="38">
        <v>0</v>
      </c>
      <c r="T107" s="38">
        <v>0</v>
      </c>
    </row>
    <row r="108" spans="1:20" ht="24.95" customHeight="1" x14ac:dyDescent="0.2">
      <c r="A108" s="47">
        <v>85</v>
      </c>
      <c r="B108" s="44" t="s">
        <v>255</v>
      </c>
      <c r="C108" s="38">
        <f t="shared" si="19"/>
        <v>13920471.880000001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27">
        <v>4</v>
      </c>
      <c r="K108" s="38">
        <v>13818981.880000001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101490</v>
      </c>
      <c r="R108" s="38">
        <v>0</v>
      </c>
      <c r="S108" s="38">
        <v>0</v>
      </c>
      <c r="T108" s="38">
        <v>0</v>
      </c>
    </row>
    <row r="109" spans="1:20" ht="24.95" customHeight="1" x14ac:dyDescent="0.2">
      <c r="A109" s="47">
        <v>86</v>
      </c>
      <c r="B109" s="44" t="s">
        <v>256</v>
      </c>
      <c r="C109" s="38">
        <f t="shared" si="19"/>
        <v>4797102.8599999994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1574629.63</v>
      </c>
      <c r="J109" s="27">
        <v>1</v>
      </c>
      <c r="K109" s="38">
        <v>3025650.73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196822.5</v>
      </c>
      <c r="R109" s="38">
        <v>0</v>
      </c>
      <c r="S109" s="38">
        <v>0</v>
      </c>
      <c r="T109" s="38">
        <v>0</v>
      </c>
    </row>
    <row r="110" spans="1:20" ht="24.95" customHeight="1" x14ac:dyDescent="0.2">
      <c r="A110" s="47">
        <v>87</v>
      </c>
      <c r="B110" s="44" t="s">
        <v>257</v>
      </c>
      <c r="C110" s="38">
        <f t="shared" si="19"/>
        <v>3067938.23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27">
        <v>1</v>
      </c>
      <c r="K110" s="38">
        <v>3025650.73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42287.5</v>
      </c>
      <c r="R110" s="38">
        <v>0</v>
      </c>
      <c r="S110" s="38">
        <v>0</v>
      </c>
      <c r="T110" s="38">
        <v>0</v>
      </c>
    </row>
    <row r="111" spans="1:20" ht="24.95" customHeight="1" x14ac:dyDescent="0.2">
      <c r="A111" s="47">
        <v>88</v>
      </c>
      <c r="B111" s="44" t="s">
        <v>258</v>
      </c>
      <c r="C111" s="38">
        <f t="shared" si="19"/>
        <v>12204092.9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27">
        <v>4</v>
      </c>
      <c r="K111" s="38">
        <v>12102602.9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101490</v>
      </c>
      <c r="R111" s="38">
        <v>0</v>
      </c>
      <c r="S111" s="38">
        <v>0</v>
      </c>
      <c r="T111" s="38">
        <v>0</v>
      </c>
    </row>
    <row r="112" spans="1:20" ht="24.95" customHeight="1" x14ac:dyDescent="0.2">
      <c r="A112" s="47">
        <v>89</v>
      </c>
      <c r="B112" s="44" t="s">
        <v>259</v>
      </c>
      <c r="C112" s="38">
        <f t="shared" si="19"/>
        <v>3067938.22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27">
        <v>1</v>
      </c>
      <c r="K112" s="38">
        <v>3025650.72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42287.5</v>
      </c>
      <c r="R112" s="38">
        <v>0</v>
      </c>
      <c r="S112" s="38">
        <v>0</v>
      </c>
      <c r="T112" s="38">
        <v>0</v>
      </c>
    </row>
    <row r="113" spans="1:20" ht="24.95" customHeight="1" x14ac:dyDescent="0.2">
      <c r="A113" s="47">
        <v>90</v>
      </c>
      <c r="B113" s="44" t="s">
        <v>260</v>
      </c>
      <c r="C113" s="38">
        <f t="shared" si="19"/>
        <v>3067938.22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27">
        <v>1</v>
      </c>
      <c r="K113" s="38">
        <v>3025650.72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42287.5</v>
      </c>
      <c r="R113" s="38">
        <v>0</v>
      </c>
      <c r="S113" s="38">
        <v>0</v>
      </c>
      <c r="T113" s="38">
        <v>0</v>
      </c>
    </row>
    <row r="114" spans="1:20" ht="24.95" customHeight="1" x14ac:dyDescent="0.2">
      <c r="A114" s="47">
        <v>91</v>
      </c>
      <c r="B114" s="44" t="s">
        <v>261</v>
      </c>
      <c r="C114" s="38">
        <f t="shared" si="19"/>
        <v>3067938.23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27">
        <v>1</v>
      </c>
      <c r="K114" s="38">
        <v>3025650.73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42287.5</v>
      </c>
      <c r="R114" s="38">
        <v>0</v>
      </c>
      <c r="S114" s="38">
        <v>0</v>
      </c>
      <c r="T114" s="38">
        <v>0</v>
      </c>
    </row>
    <row r="115" spans="1:20" ht="24.95" customHeight="1" x14ac:dyDescent="0.2">
      <c r="A115" s="47">
        <v>92</v>
      </c>
      <c r="B115" s="44" t="s">
        <v>262</v>
      </c>
      <c r="C115" s="38">
        <f t="shared" si="19"/>
        <v>13920471.880000001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27">
        <v>4</v>
      </c>
      <c r="K115" s="38">
        <v>13818981.880000001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101490</v>
      </c>
      <c r="R115" s="38">
        <v>0</v>
      </c>
      <c r="S115" s="38">
        <v>0</v>
      </c>
      <c r="T115" s="38">
        <v>0</v>
      </c>
    </row>
    <row r="116" spans="1:20" ht="30" customHeight="1" x14ac:dyDescent="0.2">
      <c r="A116" s="47">
        <v>93</v>
      </c>
      <c r="B116" s="44" t="s">
        <v>263</v>
      </c>
      <c r="C116" s="38">
        <f t="shared" si="19"/>
        <v>10440353.91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27">
        <v>3</v>
      </c>
      <c r="K116" s="38">
        <v>10364236.41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76117.5</v>
      </c>
      <c r="R116" s="38">
        <v>0</v>
      </c>
      <c r="S116" s="38">
        <v>0</v>
      </c>
      <c r="T116" s="38">
        <v>0</v>
      </c>
    </row>
    <row r="117" spans="1:20" ht="24.95" customHeight="1" x14ac:dyDescent="0.2">
      <c r="A117" s="47">
        <v>94</v>
      </c>
      <c r="B117" s="44" t="s">
        <v>264</v>
      </c>
      <c r="C117" s="38">
        <f t="shared" si="19"/>
        <v>17400589.850000001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27">
        <v>5</v>
      </c>
      <c r="K117" s="38">
        <v>17273727.350000001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126862.5</v>
      </c>
      <c r="R117" s="38">
        <v>0</v>
      </c>
      <c r="S117" s="38">
        <v>0</v>
      </c>
      <c r="T117" s="38">
        <v>0</v>
      </c>
    </row>
    <row r="118" spans="1:20" ht="30" customHeight="1" x14ac:dyDescent="0.2">
      <c r="A118" s="47">
        <v>95</v>
      </c>
      <c r="B118" s="44" t="s">
        <v>265</v>
      </c>
      <c r="C118" s="38">
        <f t="shared" si="19"/>
        <v>10440353.91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27">
        <v>3</v>
      </c>
      <c r="K118" s="38">
        <v>10364236.41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76117.5</v>
      </c>
      <c r="R118" s="38">
        <v>0</v>
      </c>
      <c r="S118" s="38">
        <v>0</v>
      </c>
      <c r="T118" s="38">
        <v>0</v>
      </c>
    </row>
    <row r="119" spans="1:20" ht="24.95" customHeight="1" x14ac:dyDescent="0.2">
      <c r="A119" s="47">
        <v>96</v>
      </c>
      <c r="B119" s="44" t="s">
        <v>266</v>
      </c>
      <c r="C119" s="38">
        <f t="shared" si="19"/>
        <v>12204092.9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27">
        <v>4</v>
      </c>
      <c r="K119" s="38">
        <v>12102602.9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101490</v>
      </c>
      <c r="R119" s="38">
        <v>0</v>
      </c>
      <c r="S119" s="38">
        <v>0</v>
      </c>
      <c r="T119" s="38">
        <v>0</v>
      </c>
    </row>
    <row r="120" spans="1:20" ht="24.95" customHeight="1" x14ac:dyDescent="0.2">
      <c r="A120" s="47">
        <v>97</v>
      </c>
      <c r="B120" s="44" t="s">
        <v>267</v>
      </c>
      <c r="C120" s="38">
        <f t="shared" si="19"/>
        <v>10440353.91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27">
        <v>3</v>
      </c>
      <c r="K120" s="38">
        <v>10364236.41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76117.5</v>
      </c>
      <c r="R120" s="38">
        <v>0</v>
      </c>
      <c r="S120" s="38">
        <v>0</v>
      </c>
      <c r="T120" s="38">
        <v>0</v>
      </c>
    </row>
    <row r="121" spans="1:20" ht="24.95" customHeight="1" x14ac:dyDescent="0.2">
      <c r="A121" s="47">
        <v>98</v>
      </c>
      <c r="B121" s="44" t="s">
        <v>268</v>
      </c>
      <c r="C121" s="38">
        <f t="shared" si="19"/>
        <v>13920471.880000001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27">
        <v>4</v>
      </c>
      <c r="K121" s="38">
        <v>13818981.880000001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101490</v>
      </c>
      <c r="R121" s="38">
        <v>0</v>
      </c>
      <c r="S121" s="38">
        <v>0</v>
      </c>
      <c r="T121" s="38">
        <v>0</v>
      </c>
    </row>
    <row r="122" spans="1:20" ht="24.95" customHeight="1" x14ac:dyDescent="0.2">
      <c r="A122" s="47">
        <v>99</v>
      </c>
      <c r="B122" s="44" t="s">
        <v>269</v>
      </c>
      <c r="C122" s="38">
        <f t="shared" si="19"/>
        <v>17400589.850000001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27">
        <v>5</v>
      </c>
      <c r="K122" s="38">
        <v>17273727.350000001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126862.5</v>
      </c>
      <c r="R122" s="38">
        <v>0</v>
      </c>
      <c r="S122" s="38">
        <v>0</v>
      </c>
      <c r="T122" s="38">
        <v>0</v>
      </c>
    </row>
    <row r="123" spans="1:20" ht="24.95" customHeight="1" x14ac:dyDescent="0.2">
      <c r="A123" s="47">
        <v>100</v>
      </c>
      <c r="B123" s="44" t="s">
        <v>270</v>
      </c>
      <c r="C123" s="38">
        <f t="shared" si="19"/>
        <v>6960235.9400000004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27">
        <v>2</v>
      </c>
      <c r="K123" s="38">
        <v>6909490.9400000004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50745</v>
      </c>
      <c r="R123" s="38">
        <v>0</v>
      </c>
      <c r="S123" s="38">
        <v>0</v>
      </c>
      <c r="T123" s="38">
        <v>0</v>
      </c>
    </row>
    <row r="124" spans="1:20" ht="24.95" customHeight="1" x14ac:dyDescent="0.2">
      <c r="A124" s="47">
        <v>101</v>
      </c>
      <c r="B124" s="44" t="s">
        <v>271</v>
      </c>
      <c r="C124" s="38">
        <f t="shared" si="19"/>
        <v>7386757.6200000001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27">
        <v>2</v>
      </c>
      <c r="K124" s="38">
        <v>7336012.6200000001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50745</v>
      </c>
      <c r="R124" s="38">
        <v>0</v>
      </c>
      <c r="S124" s="38">
        <v>0</v>
      </c>
      <c r="T124" s="38">
        <v>0</v>
      </c>
    </row>
    <row r="125" spans="1:20" ht="24.95" customHeight="1" x14ac:dyDescent="0.2">
      <c r="A125" s="47">
        <v>102</v>
      </c>
      <c r="B125" s="44" t="s">
        <v>272</v>
      </c>
      <c r="C125" s="38">
        <f t="shared" si="19"/>
        <v>9153069.6699999999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27">
        <v>3</v>
      </c>
      <c r="K125" s="38">
        <v>9076952.1699999999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76117.5</v>
      </c>
      <c r="R125" s="38">
        <v>0</v>
      </c>
      <c r="S125" s="38">
        <v>0</v>
      </c>
      <c r="T125" s="38">
        <v>0</v>
      </c>
    </row>
    <row r="126" spans="1:20" ht="24.95" customHeight="1" x14ac:dyDescent="0.2">
      <c r="A126" s="47">
        <v>103</v>
      </c>
      <c r="B126" s="44" t="s">
        <v>273</v>
      </c>
      <c r="C126" s="38">
        <f t="shared" si="19"/>
        <v>10440353.91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27">
        <v>3</v>
      </c>
      <c r="K126" s="38">
        <v>10364236.41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76117.5</v>
      </c>
      <c r="R126" s="38">
        <v>0</v>
      </c>
      <c r="S126" s="38">
        <v>0</v>
      </c>
      <c r="T126" s="38">
        <v>0</v>
      </c>
    </row>
    <row r="127" spans="1:20" ht="24.95" customHeight="1" x14ac:dyDescent="0.2">
      <c r="A127" s="47">
        <v>104</v>
      </c>
      <c r="B127" s="44" t="s">
        <v>274</v>
      </c>
      <c r="C127" s="38">
        <f t="shared" si="19"/>
        <v>14773515.23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27">
        <v>4</v>
      </c>
      <c r="K127" s="38">
        <v>14672025.23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101490</v>
      </c>
      <c r="R127" s="38">
        <v>0</v>
      </c>
      <c r="S127" s="38">
        <v>0</v>
      </c>
      <c r="T127" s="38">
        <v>0</v>
      </c>
    </row>
    <row r="128" spans="1:20" ht="24.95" customHeight="1" x14ac:dyDescent="0.2">
      <c r="A128" s="47">
        <v>105</v>
      </c>
      <c r="B128" s="44" t="s">
        <v>275</v>
      </c>
      <c r="C128" s="38">
        <f t="shared" si="19"/>
        <v>6960235.9400000004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27">
        <v>2</v>
      </c>
      <c r="K128" s="38">
        <v>6909490.9400000004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50745</v>
      </c>
      <c r="R128" s="38">
        <v>0</v>
      </c>
      <c r="S128" s="38">
        <v>0</v>
      </c>
      <c r="T128" s="38">
        <v>0</v>
      </c>
    </row>
    <row r="129" spans="1:20" ht="24.95" customHeight="1" x14ac:dyDescent="0.2">
      <c r="A129" s="47">
        <v>106</v>
      </c>
      <c r="B129" s="44" t="s">
        <v>276</v>
      </c>
      <c r="C129" s="38">
        <f t="shared" si="19"/>
        <v>3067938.22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27">
        <v>1</v>
      </c>
      <c r="K129" s="38">
        <v>3025650.72</v>
      </c>
      <c r="L129" s="38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42287.5</v>
      </c>
      <c r="R129" s="38">
        <v>0</v>
      </c>
      <c r="S129" s="38">
        <v>0</v>
      </c>
      <c r="T129" s="38">
        <v>0</v>
      </c>
    </row>
    <row r="130" spans="1:20" ht="24.95" customHeight="1" x14ac:dyDescent="0.2">
      <c r="A130" s="47">
        <v>107</v>
      </c>
      <c r="B130" s="44" t="s">
        <v>277</v>
      </c>
      <c r="C130" s="38">
        <f t="shared" si="19"/>
        <v>6960235.9400000004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27">
        <v>2</v>
      </c>
      <c r="K130" s="38">
        <v>6909490.9400000004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50745</v>
      </c>
      <c r="R130" s="38">
        <v>0</v>
      </c>
      <c r="S130" s="38">
        <v>0</v>
      </c>
      <c r="T130" s="38">
        <v>0</v>
      </c>
    </row>
    <row r="131" spans="1:20" ht="24.95" customHeight="1" x14ac:dyDescent="0.2">
      <c r="A131" s="47">
        <v>108</v>
      </c>
      <c r="B131" s="44" t="s">
        <v>278</v>
      </c>
      <c r="C131" s="38">
        <f t="shared" si="19"/>
        <v>6960235.9400000004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27">
        <v>2</v>
      </c>
      <c r="K131" s="38">
        <v>6909490.9400000004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50745</v>
      </c>
      <c r="R131" s="38">
        <v>0</v>
      </c>
      <c r="S131" s="38">
        <v>0</v>
      </c>
      <c r="T131" s="38">
        <v>0</v>
      </c>
    </row>
    <row r="132" spans="1:20" ht="24.95" customHeight="1" x14ac:dyDescent="0.2">
      <c r="A132" s="47">
        <v>109</v>
      </c>
      <c r="B132" s="44" t="s">
        <v>279</v>
      </c>
      <c r="C132" s="38">
        <f t="shared" si="19"/>
        <v>12204092.9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27">
        <v>4</v>
      </c>
      <c r="K132" s="38">
        <v>12102602.9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101490</v>
      </c>
      <c r="R132" s="38">
        <v>0</v>
      </c>
      <c r="S132" s="38">
        <v>0</v>
      </c>
      <c r="T132" s="38">
        <v>0</v>
      </c>
    </row>
    <row r="133" spans="1:20" ht="24.95" customHeight="1" x14ac:dyDescent="0.2">
      <c r="A133" s="47">
        <v>110</v>
      </c>
      <c r="B133" s="44" t="s">
        <v>280</v>
      </c>
      <c r="C133" s="38">
        <f t="shared" si="19"/>
        <v>12444092.9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27">
        <v>4</v>
      </c>
      <c r="K133" s="38">
        <v>12102602.9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341490</v>
      </c>
      <c r="R133" s="38">
        <v>0</v>
      </c>
      <c r="S133" s="38">
        <v>0</v>
      </c>
      <c r="T133" s="38">
        <v>0</v>
      </c>
    </row>
    <row r="134" spans="1:20" ht="24.95" customHeight="1" x14ac:dyDescent="0.2">
      <c r="A134" s="47">
        <v>111</v>
      </c>
      <c r="B134" s="44" t="s">
        <v>281</v>
      </c>
      <c r="C134" s="38">
        <f t="shared" si="19"/>
        <v>7386757.6100000003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27">
        <v>2</v>
      </c>
      <c r="K134" s="38">
        <v>7336012.6100000003</v>
      </c>
      <c r="L134" s="38">
        <v>0</v>
      </c>
      <c r="M134" s="38">
        <v>0</v>
      </c>
      <c r="N134" s="38">
        <v>0</v>
      </c>
      <c r="O134" s="38">
        <v>0</v>
      </c>
      <c r="P134" s="38">
        <v>0</v>
      </c>
      <c r="Q134" s="38">
        <v>50745</v>
      </c>
      <c r="R134" s="38">
        <v>0</v>
      </c>
      <c r="S134" s="38">
        <v>0</v>
      </c>
      <c r="T134" s="38">
        <v>0</v>
      </c>
    </row>
    <row r="135" spans="1:20" ht="24.95" customHeight="1" x14ac:dyDescent="0.2">
      <c r="A135" s="47">
        <v>112</v>
      </c>
      <c r="B135" s="44" t="s">
        <v>282</v>
      </c>
      <c r="C135" s="38">
        <f t="shared" si="19"/>
        <v>13920471.880000001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27">
        <v>4</v>
      </c>
      <c r="K135" s="38">
        <v>13818981.880000001</v>
      </c>
      <c r="L135" s="38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v>101490</v>
      </c>
      <c r="R135" s="38">
        <v>0</v>
      </c>
      <c r="S135" s="38">
        <v>0</v>
      </c>
      <c r="T135" s="38">
        <v>0</v>
      </c>
    </row>
    <row r="136" spans="1:20" ht="24.95" customHeight="1" x14ac:dyDescent="0.2">
      <c r="A136" s="47">
        <v>113</v>
      </c>
      <c r="B136" s="44" t="s">
        <v>283</v>
      </c>
      <c r="C136" s="38">
        <f t="shared" si="19"/>
        <v>10440353.91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27">
        <v>3</v>
      </c>
      <c r="K136" s="38">
        <v>10364236.41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76117.5</v>
      </c>
      <c r="R136" s="38">
        <v>0</v>
      </c>
      <c r="S136" s="38">
        <v>0</v>
      </c>
      <c r="T136" s="38">
        <v>0</v>
      </c>
    </row>
    <row r="137" spans="1:20" ht="24.95" customHeight="1" x14ac:dyDescent="0.2">
      <c r="A137" s="47">
        <v>114</v>
      </c>
      <c r="B137" s="44" t="s">
        <v>284</v>
      </c>
      <c r="C137" s="38">
        <f t="shared" si="19"/>
        <v>3497032.97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27">
        <v>1</v>
      </c>
      <c r="K137" s="38">
        <v>3454745.47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42287.5</v>
      </c>
      <c r="R137" s="38">
        <v>0</v>
      </c>
      <c r="S137" s="38">
        <v>0</v>
      </c>
      <c r="T137" s="38">
        <v>0</v>
      </c>
    </row>
    <row r="138" spans="1:20" ht="24.95" customHeight="1" x14ac:dyDescent="0.2">
      <c r="A138" s="47">
        <v>115</v>
      </c>
      <c r="B138" s="44" t="s">
        <v>285</v>
      </c>
      <c r="C138" s="38">
        <f t="shared" si="19"/>
        <v>6960235.9400000004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27">
        <v>2</v>
      </c>
      <c r="K138" s="38">
        <v>6909490.9400000004</v>
      </c>
      <c r="L138" s="3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50745</v>
      </c>
      <c r="R138" s="38">
        <v>0</v>
      </c>
      <c r="S138" s="38">
        <v>0</v>
      </c>
      <c r="T138" s="38">
        <v>0</v>
      </c>
    </row>
    <row r="139" spans="1:20" ht="24.95" customHeight="1" x14ac:dyDescent="0.2">
      <c r="A139" s="47">
        <v>116</v>
      </c>
      <c r="B139" s="44" t="s">
        <v>286</v>
      </c>
      <c r="C139" s="38">
        <f t="shared" si="19"/>
        <v>10440353.91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27">
        <v>3</v>
      </c>
      <c r="K139" s="38">
        <v>10364236.41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76117.5</v>
      </c>
      <c r="R139" s="38">
        <v>0</v>
      </c>
      <c r="S139" s="38">
        <v>0</v>
      </c>
      <c r="T139" s="38">
        <v>0</v>
      </c>
    </row>
    <row r="140" spans="1:20" ht="24.95" customHeight="1" x14ac:dyDescent="0.2">
      <c r="A140" s="47">
        <v>117</v>
      </c>
      <c r="B140" s="44" t="s">
        <v>287</v>
      </c>
      <c r="C140" s="38">
        <f t="shared" si="19"/>
        <v>6960235.9400000004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27">
        <v>2</v>
      </c>
      <c r="K140" s="38">
        <v>6909490.9400000004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50745</v>
      </c>
      <c r="R140" s="38">
        <v>0</v>
      </c>
      <c r="S140" s="38">
        <v>0</v>
      </c>
      <c r="T140" s="38">
        <v>0</v>
      </c>
    </row>
    <row r="141" spans="1:20" ht="24.95" customHeight="1" x14ac:dyDescent="0.2">
      <c r="A141" s="47">
        <v>118</v>
      </c>
      <c r="B141" s="44" t="s">
        <v>288</v>
      </c>
      <c r="C141" s="38">
        <f t="shared" si="19"/>
        <v>6960235.9400000004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27">
        <v>2</v>
      </c>
      <c r="K141" s="38">
        <v>6909490.9400000004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50745</v>
      </c>
      <c r="R141" s="38">
        <v>0</v>
      </c>
      <c r="S141" s="38">
        <v>0</v>
      </c>
      <c r="T141" s="38">
        <v>0</v>
      </c>
    </row>
    <row r="142" spans="1:20" ht="24.95" customHeight="1" x14ac:dyDescent="0.2">
      <c r="A142" s="47">
        <v>119</v>
      </c>
      <c r="B142" s="44" t="s">
        <v>289</v>
      </c>
      <c r="C142" s="38">
        <f t="shared" si="19"/>
        <v>3067938.23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27">
        <v>1</v>
      </c>
      <c r="K142" s="38">
        <v>3025650.73</v>
      </c>
      <c r="L142" s="38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42287.5</v>
      </c>
      <c r="R142" s="38">
        <v>0</v>
      </c>
      <c r="S142" s="38">
        <v>0</v>
      </c>
      <c r="T142" s="38">
        <v>0</v>
      </c>
    </row>
    <row r="143" spans="1:20" ht="24.95" customHeight="1" x14ac:dyDescent="0.2">
      <c r="A143" s="47">
        <v>120</v>
      </c>
      <c r="B143" s="44" t="s">
        <v>290</v>
      </c>
      <c r="C143" s="38">
        <f t="shared" si="19"/>
        <v>13920471.880000001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27">
        <v>4</v>
      </c>
      <c r="K143" s="38">
        <v>13818981.880000001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101490</v>
      </c>
      <c r="R143" s="38">
        <v>0</v>
      </c>
      <c r="S143" s="38">
        <v>0</v>
      </c>
      <c r="T143" s="38">
        <v>0</v>
      </c>
    </row>
    <row r="144" spans="1:20" ht="24.95" customHeight="1" x14ac:dyDescent="0.2">
      <c r="A144" s="47">
        <v>121</v>
      </c>
      <c r="B144" s="44" t="s">
        <v>291</v>
      </c>
      <c r="C144" s="38">
        <f t="shared" si="19"/>
        <v>9153069.6799999997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27">
        <v>3</v>
      </c>
      <c r="K144" s="38">
        <v>9076952.1799999997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76117.5</v>
      </c>
      <c r="R144" s="38">
        <v>0</v>
      </c>
      <c r="S144" s="38">
        <v>0</v>
      </c>
      <c r="T144" s="38">
        <v>0</v>
      </c>
    </row>
    <row r="145" spans="1:20" ht="24.95" customHeight="1" x14ac:dyDescent="0.2">
      <c r="A145" s="47">
        <v>122</v>
      </c>
      <c r="B145" s="44" t="s">
        <v>292</v>
      </c>
      <c r="C145" s="38">
        <f t="shared" si="19"/>
        <v>3067938.23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27">
        <v>1</v>
      </c>
      <c r="K145" s="38">
        <v>3025650.73</v>
      </c>
      <c r="L145" s="38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42287.5</v>
      </c>
      <c r="R145" s="38">
        <v>0</v>
      </c>
      <c r="S145" s="38">
        <v>0</v>
      </c>
      <c r="T145" s="38">
        <v>0</v>
      </c>
    </row>
    <row r="146" spans="1:20" ht="24.95" customHeight="1" x14ac:dyDescent="0.2">
      <c r="A146" s="47">
        <v>123</v>
      </c>
      <c r="B146" s="44" t="s">
        <v>293</v>
      </c>
      <c r="C146" s="38">
        <f t="shared" si="19"/>
        <v>6102046.4500000002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27">
        <v>2</v>
      </c>
      <c r="K146" s="38">
        <v>6051301.4500000002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50745</v>
      </c>
      <c r="R146" s="38">
        <v>0</v>
      </c>
      <c r="S146" s="38">
        <v>0</v>
      </c>
      <c r="T146" s="38">
        <v>0</v>
      </c>
    </row>
    <row r="147" spans="1:20" ht="24.95" customHeight="1" x14ac:dyDescent="0.2">
      <c r="A147" s="47">
        <v>124</v>
      </c>
      <c r="B147" s="44" t="s">
        <v>294</v>
      </c>
      <c r="C147" s="38">
        <f t="shared" si="19"/>
        <v>27840943.760000002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27">
        <v>8</v>
      </c>
      <c r="K147" s="38">
        <v>27637963.760000002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202980</v>
      </c>
      <c r="R147" s="38">
        <v>0</v>
      </c>
      <c r="S147" s="38">
        <v>0</v>
      </c>
      <c r="T147" s="38">
        <v>0</v>
      </c>
    </row>
    <row r="148" spans="1:20" ht="24.95" customHeight="1" x14ac:dyDescent="0.2">
      <c r="A148" s="47">
        <v>125</v>
      </c>
      <c r="B148" s="44" t="s">
        <v>295</v>
      </c>
      <c r="C148" s="38">
        <f t="shared" si="19"/>
        <v>10440353.91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27">
        <v>3</v>
      </c>
      <c r="K148" s="38">
        <v>10364236.41</v>
      </c>
      <c r="L148" s="38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76117.5</v>
      </c>
      <c r="R148" s="38">
        <v>0</v>
      </c>
      <c r="S148" s="38">
        <v>0</v>
      </c>
      <c r="T148" s="38">
        <v>0</v>
      </c>
    </row>
    <row r="149" spans="1:20" ht="24.95" customHeight="1" x14ac:dyDescent="0.2">
      <c r="A149" s="47">
        <v>126</v>
      </c>
      <c r="B149" s="44" t="s">
        <v>296</v>
      </c>
      <c r="C149" s="38">
        <f t="shared" si="19"/>
        <v>3497032.97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27">
        <v>1</v>
      </c>
      <c r="K149" s="38">
        <v>3454745.47</v>
      </c>
      <c r="L149" s="38">
        <v>0</v>
      </c>
      <c r="M149" s="38">
        <v>0</v>
      </c>
      <c r="N149" s="38">
        <v>0</v>
      </c>
      <c r="O149" s="38">
        <v>0</v>
      </c>
      <c r="P149" s="38">
        <v>0</v>
      </c>
      <c r="Q149" s="38">
        <v>42287.5</v>
      </c>
      <c r="R149" s="38">
        <v>0</v>
      </c>
      <c r="S149" s="38">
        <v>0</v>
      </c>
      <c r="T149" s="38">
        <v>0</v>
      </c>
    </row>
    <row r="150" spans="1:20" ht="24.95" customHeight="1" x14ac:dyDescent="0.2">
      <c r="A150" s="47">
        <v>127</v>
      </c>
      <c r="B150" s="44" t="s">
        <v>297</v>
      </c>
      <c r="C150" s="38">
        <f t="shared" si="19"/>
        <v>13920471.880000001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27">
        <v>4</v>
      </c>
      <c r="K150" s="38">
        <v>13818981.880000001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101490</v>
      </c>
      <c r="R150" s="38">
        <v>0</v>
      </c>
      <c r="S150" s="38">
        <v>0</v>
      </c>
      <c r="T150" s="38">
        <v>0</v>
      </c>
    </row>
    <row r="151" spans="1:20" ht="24.95" customHeight="1" x14ac:dyDescent="0.2">
      <c r="A151" s="47">
        <v>128</v>
      </c>
      <c r="B151" s="44" t="s">
        <v>298</v>
      </c>
      <c r="C151" s="38">
        <f t="shared" si="19"/>
        <v>3497032.97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27">
        <v>1</v>
      </c>
      <c r="K151" s="38">
        <v>3454745.47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42287.5</v>
      </c>
      <c r="R151" s="38">
        <v>0</v>
      </c>
      <c r="S151" s="38">
        <v>0</v>
      </c>
      <c r="T151" s="38">
        <v>0</v>
      </c>
    </row>
    <row r="152" spans="1:20" ht="24.95" customHeight="1" x14ac:dyDescent="0.2">
      <c r="A152" s="47">
        <v>129</v>
      </c>
      <c r="B152" s="44" t="s">
        <v>299</v>
      </c>
      <c r="C152" s="38">
        <f t="shared" si="19"/>
        <v>10440353.91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27">
        <v>3</v>
      </c>
      <c r="K152" s="38">
        <v>10364236.41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76117.5</v>
      </c>
      <c r="R152" s="38">
        <v>0</v>
      </c>
      <c r="S152" s="38">
        <v>0</v>
      </c>
      <c r="T152" s="38">
        <v>0</v>
      </c>
    </row>
    <row r="153" spans="1:20" ht="24.95" customHeight="1" x14ac:dyDescent="0.2">
      <c r="A153" s="47">
        <v>130</v>
      </c>
      <c r="B153" s="44" t="s">
        <v>300</v>
      </c>
      <c r="C153" s="38">
        <f t="shared" si="19"/>
        <v>13920471.880000001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27">
        <v>4</v>
      </c>
      <c r="K153" s="38">
        <v>13818981.880000001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101490</v>
      </c>
      <c r="R153" s="38">
        <v>0</v>
      </c>
      <c r="S153" s="38">
        <v>0</v>
      </c>
      <c r="T153" s="38">
        <v>0</v>
      </c>
    </row>
    <row r="154" spans="1:20" ht="24.95" customHeight="1" x14ac:dyDescent="0.2">
      <c r="A154" s="47">
        <v>131</v>
      </c>
      <c r="B154" s="44" t="s">
        <v>301</v>
      </c>
      <c r="C154" s="38">
        <f t="shared" si="19"/>
        <v>6102046.4500000002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27">
        <v>2</v>
      </c>
      <c r="K154" s="38">
        <v>6051301.4500000002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v>50745</v>
      </c>
      <c r="R154" s="38">
        <v>0</v>
      </c>
      <c r="S154" s="38">
        <v>0</v>
      </c>
      <c r="T154" s="38">
        <v>0</v>
      </c>
    </row>
    <row r="155" spans="1:20" ht="24.95" customHeight="1" x14ac:dyDescent="0.2">
      <c r="A155" s="47">
        <v>132</v>
      </c>
      <c r="B155" s="44" t="s">
        <v>303</v>
      </c>
      <c r="C155" s="38">
        <f t="shared" si="19"/>
        <v>14773515.23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27">
        <v>4</v>
      </c>
      <c r="K155" s="38">
        <v>14672025.23</v>
      </c>
      <c r="L155" s="38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v>101490</v>
      </c>
      <c r="R155" s="38">
        <v>0</v>
      </c>
      <c r="S155" s="38">
        <v>0</v>
      </c>
      <c r="T155" s="38">
        <v>0</v>
      </c>
    </row>
    <row r="156" spans="1:20" ht="24.95" customHeight="1" x14ac:dyDescent="0.2">
      <c r="A156" s="47">
        <v>133</v>
      </c>
      <c r="B156" s="44" t="s">
        <v>304</v>
      </c>
      <c r="C156" s="38">
        <f t="shared" si="19"/>
        <v>3307938.23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27">
        <v>1</v>
      </c>
      <c r="K156" s="38">
        <v>3025650.73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282287.5</v>
      </c>
      <c r="R156" s="38">
        <v>0</v>
      </c>
      <c r="S156" s="38">
        <v>0</v>
      </c>
      <c r="T156" s="38">
        <v>0</v>
      </c>
    </row>
    <row r="157" spans="1:20" ht="24.95" customHeight="1" x14ac:dyDescent="0.2">
      <c r="A157" s="47">
        <v>134</v>
      </c>
      <c r="B157" s="44" t="s">
        <v>305</v>
      </c>
      <c r="C157" s="38">
        <f t="shared" si="19"/>
        <v>7386757.6200000001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27">
        <v>2</v>
      </c>
      <c r="K157" s="38">
        <v>7336012.6200000001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50745</v>
      </c>
      <c r="R157" s="38">
        <v>0</v>
      </c>
      <c r="S157" s="38">
        <v>0</v>
      </c>
      <c r="T157" s="38">
        <v>0</v>
      </c>
    </row>
    <row r="158" spans="1:20" ht="24.95" customHeight="1" x14ac:dyDescent="0.2">
      <c r="A158" s="47">
        <v>135</v>
      </c>
      <c r="B158" s="44" t="s">
        <v>306</v>
      </c>
      <c r="C158" s="38">
        <f t="shared" ref="C158:C221" si="20">D158+E158+F158+G158+H158+I158+K158+L158+M158+N158+O158+P158+Q158+R158+S158+T158</f>
        <v>7506757.6200000001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27">
        <v>2</v>
      </c>
      <c r="K158" s="38">
        <v>7336012.6200000001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v>170745</v>
      </c>
      <c r="R158" s="38">
        <v>0</v>
      </c>
      <c r="S158" s="38">
        <v>0</v>
      </c>
      <c r="T158" s="38">
        <v>0</v>
      </c>
    </row>
    <row r="159" spans="1:20" ht="24.95" customHeight="1" x14ac:dyDescent="0.2">
      <c r="A159" s="47">
        <v>136</v>
      </c>
      <c r="B159" s="44" t="s">
        <v>307</v>
      </c>
      <c r="C159" s="38">
        <f t="shared" si="20"/>
        <v>6102046.4500000002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27">
        <v>2</v>
      </c>
      <c r="K159" s="38">
        <v>6051301.4500000002</v>
      </c>
      <c r="L159" s="38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v>50745</v>
      </c>
      <c r="R159" s="38">
        <v>0</v>
      </c>
      <c r="S159" s="38">
        <v>0</v>
      </c>
      <c r="T159" s="38">
        <v>0</v>
      </c>
    </row>
    <row r="160" spans="1:20" ht="24.95" customHeight="1" x14ac:dyDescent="0.2">
      <c r="A160" s="47">
        <v>137</v>
      </c>
      <c r="B160" s="44" t="s">
        <v>308</v>
      </c>
      <c r="C160" s="38">
        <f t="shared" si="20"/>
        <v>6102046.4500000002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27">
        <v>2</v>
      </c>
      <c r="K160" s="38">
        <v>6051301.4500000002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50745</v>
      </c>
      <c r="R160" s="38">
        <v>0</v>
      </c>
      <c r="S160" s="38">
        <v>0</v>
      </c>
      <c r="T160" s="38">
        <v>0</v>
      </c>
    </row>
    <row r="161" spans="1:20" ht="24.95" customHeight="1" x14ac:dyDescent="0.2">
      <c r="A161" s="47">
        <v>138</v>
      </c>
      <c r="B161" s="44" t="s">
        <v>309</v>
      </c>
      <c r="C161" s="38">
        <f t="shared" si="20"/>
        <v>3497032.97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27">
        <v>1</v>
      </c>
      <c r="K161" s="38">
        <v>3454745.47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v>42287.5</v>
      </c>
      <c r="R161" s="38">
        <v>0</v>
      </c>
      <c r="S161" s="38">
        <v>0</v>
      </c>
      <c r="T161" s="38">
        <v>0</v>
      </c>
    </row>
    <row r="162" spans="1:20" ht="24.95" customHeight="1" x14ac:dyDescent="0.2">
      <c r="A162" s="47">
        <v>139</v>
      </c>
      <c r="B162" s="44" t="s">
        <v>310</v>
      </c>
      <c r="C162" s="38">
        <f t="shared" si="20"/>
        <v>3497032.97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27">
        <v>1</v>
      </c>
      <c r="K162" s="38">
        <v>3454745.47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42287.5</v>
      </c>
      <c r="R162" s="38">
        <v>0</v>
      </c>
      <c r="S162" s="38">
        <v>0</v>
      </c>
      <c r="T162" s="38">
        <v>0</v>
      </c>
    </row>
    <row r="163" spans="1:20" ht="24.95" customHeight="1" x14ac:dyDescent="0.2">
      <c r="A163" s="47">
        <v>140</v>
      </c>
      <c r="B163" s="44" t="s">
        <v>311</v>
      </c>
      <c r="C163" s="38">
        <f t="shared" si="20"/>
        <v>17400589.850000001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27">
        <v>5</v>
      </c>
      <c r="K163" s="38">
        <v>17273727.350000001</v>
      </c>
      <c r="L163" s="38">
        <v>0</v>
      </c>
      <c r="M163" s="38">
        <v>0</v>
      </c>
      <c r="N163" s="38">
        <v>0</v>
      </c>
      <c r="O163" s="38">
        <v>0</v>
      </c>
      <c r="P163" s="38">
        <v>0</v>
      </c>
      <c r="Q163" s="38">
        <v>126862.5</v>
      </c>
      <c r="R163" s="38">
        <v>0</v>
      </c>
      <c r="S163" s="38">
        <v>0</v>
      </c>
      <c r="T163" s="38">
        <v>0</v>
      </c>
    </row>
    <row r="164" spans="1:20" ht="24.95" customHeight="1" x14ac:dyDescent="0.2">
      <c r="A164" s="47">
        <v>141</v>
      </c>
      <c r="B164" s="44" t="s">
        <v>312</v>
      </c>
      <c r="C164" s="38">
        <f t="shared" si="20"/>
        <v>10440353.91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27">
        <v>3</v>
      </c>
      <c r="K164" s="38">
        <v>10364236.41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76117.5</v>
      </c>
      <c r="R164" s="38">
        <v>0</v>
      </c>
      <c r="S164" s="38">
        <v>0</v>
      </c>
      <c r="T164" s="38">
        <v>0</v>
      </c>
    </row>
    <row r="165" spans="1:20" ht="24.95" customHeight="1" x14ac:dyDescent="0.2">
      <c r="A165" s="47">
        <v>142</v>
      </c>
      <c r="B165" s="44" t="s">
        <v>313</v>
      </c>
      <c r="C165" s="38">
        <f t="shared" si="20"/>
        <v>17827111.5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27">
        <v>5</v>
      </c>
      <c r="K165" s="38">
        <v>17700249</v>
      </c>
      <c r="L165" s="38">
        <v>0</v>
      </c>
      <c r="M165" s="38">
        <v>0</v>
      </c>
      <c r="N165" s="38">
        <v>0</v>
      </c>
      <c r="O165" s="38">
        <v>0</v>
      </c>
      <c r="P165" s="38">
        <v>0</v>
      </c>
      <c r="Q165" s="38">
        <v>126862.5</v>
      </c>
      <c r="R165" s="38">
        <v>0</v>
      </c>
      <c r="S165" s="38">
        <v>0</v>
      </c>
      <c r="T165" s="38">
        <v>0</v>
      </c>
    </row>
    <row r="166" spans="1:20" ht="24.95" customHeight="1" x14ac:dyDescent="0.2">
      <c r="A166" s="47">
        <v>143</v>
      </c>
      <c r="B166" s="44" t="s">
        <v>314</v>
      </c>
      <c r="C166" s="38">
        <f t="shared" si="20"/>
        <v>6960235.9400000004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27">
        <v>2</v>
      </c>
      <c r="K166" s="38">
        <v>6909490.9400000004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50745</v>
      </c>
      <c r="R166" s="38">
        <v>0</v>
      </c>
      <c r="S166" s="38">
        <v>0</v>
      </c>
      <c r="T166" s="38">
        <v>0</v>
      </c>
    </row>
    <row r="167" spans="1:20" ht="24.95" customHeight="1" x14ac:dyDescent="0.2">
      <c r="A167" s="47">
        <v>144</v>
      </c>
      <c r="B167" s="44" t="s">
        <v>66</v>
      </c>
      <c r="C167" s="38">
        <f t="shared" si="20"/>
        <v>3067938.22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27">
        <v>1</v>
      </c>
      <c r="K167" s="38">
        <v>3025650.72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42287.5</v>
      </c>
      <c r="R167" s="38">
        <v>0</v>
      </c>
      <c r="S167" s="38">
        <v>0</v>
      </c>
      <c r="T167" s="38">
        <v>0</v>
      </c>
    </row>
    <row r="168" spans="1:20" ht="24.95" customHeight="1" x14ac:dyDescent="0.2">
      <c r="A168" s="47">
        <v>145</v>
      </c>
      <c r="B168" s="44" t="s">
        <v>315</v>
      </c>
      <c r="C168" s="38">
        <f t="shared" si="20"/>
        <v>6102046.4500000002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27">
        <v>2</v>
      </c>
      <c r="K168" s="38">
        <v>6051301.4500000002</v>
      </c>
      <c r="L168" s="38">
        <v>0</v>
      </c>
      <c r="M168" s="38">
        <v>0</v>
      </c>
      <c r="N168" s="38">
        <v>0</v>
      </c>
      <c r="O168" s="38">
        <v>0</v>
      </c>
      <c r="P168" s="38">
        <v>0</v>
      </c>
      <c r="Q168" s="38">
        <v>50745</v>
      </c>
      <c r="R168" s="38">
        <v>0</v>
      </c>
      <c r="S168" s="38">
        <v>0</v>
      </c>
      <c r="T168" s="38">
        <v>0</v>
      </c>
    </row>
    <row r="169" spans="1:20" ht="24.95" customHeight="1" x14ac:dyDescent="0.2">
      <c r="A169" s="47">
        <v>146</v>
      </c>
      <c r="B169" s="44" t="s">
        <v>317</v>
      </c>
      <c r="C169" s="38">
        <f t="shared" si="20"/>
        <v>3497032.97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27">
        <v>1</v>
      </c>
      <c r="K169" s="38">
        <v>3454745.47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42287.5</v>
      </c>
      <c r="R169" s="38">
        <v>0</v>
      </c>
      <c r="S169" s="38">
        <v>0</v>
      </c>
      <c r="T169" s="38">
        <v>0</v>
      </c>
    </row>
    <row r="170" spans="1:20" ht="24.95" customHeight="1" x14ac:dyDescent="0.2">
      <c r="A170" s="47">
        <v>147</v>
      </c>
      <c r="B170" s="44" t="s">
        <v>318</v>
      </c>
      <c r="C170" s="38">
        <f t="shared" si="20"/>
        <v>10440353.91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27">
        <v>3</v>
      </c>
      <c r="K170" s="38">
        <v>10364236.41</v>
      </c>
      <c r="L170" s="38">
        <v>0</v>
      </c>
      <c r="M170" s="38">
        <v>0</v>
      </c>
      <c r="N170" s="38">
        <v>0</v>
      </c>
      <c r="O170" s="38">
        <v>0</v>
      </c>
      <c r="P170" s="38">
        <v>0</v>
      </c>
      <c r="Q170" s="38">
        <v>76117.5</v>
      </c>
      <c r="R170" s="38">
        <v>0</v>
      </c>
      <c r="S170" s="38">
        <v>0</v>
      </c>
      <c r="T170" s="38">
        <v>0</v>
      </c>
    </row>
    <row r="171" spans="1:20" ht="24.95" customHeight="1" x14ac:dyDescent="0.2">
      <c r="A171" s="47">
        <v>148</v>
      </c>
      <c r="B171" s="44" t="s">
        <v>319</v>
      </c>
      <c r="C171" s="38">
        <f t="shared" si="20"/>
        <v>7386757.6200000001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27">
        <v>2</v>
      </c>
      <c r="K171" s="38">
        <v>7336012.6200000001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50745</v>
      </c>
      <c r="R171" s="38">
        <v>0</v>
      </c>
      <c r="S171" s="38">
        <v>0</v>
      </c>
      <c r="T171" s="38">
        <v>0</v>
      </c>
    </row>
    <row r="172" spans="1:20" ht="24.95" customHeight="1" x14ac:dyDescent="0.2">
      <c r="A172" s="47">
        <v>149</v>
      </c>
      <c r="B172" s="44" t="s">
        <v>320</v>
      </c>
      <c r="C172" s="38">
        <f t="shared" si="20"/>
        <v>6102046.4500000002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27">
        <v>2</v>
      </c>
      <c r="K172" s="38">
        <v>6051301.4500000002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50745</v>
      </c>
      <c r="R172" s="38">
        <v>0</v>
      </c>
      <c r="S172" s="38">
        <v>0</v>
      </c>
      <c r="T172" s="38">
        <v>0</v>
      </c>
    </row>
    <row r="173" spans="1:20" ht="24.95" customHeight="1" x14ac:dyDescent="0.2">
      <c r="A173" s="47">
        <v>150</v>
      </c>
      <c r="B173" s="44" t="s">
        <v>321</v>
      </c>
      <c r="C173" s="38">
        <f t="shared" si="20"/>
        <v>14160471.880000001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27">
        <v>4</v>
      </c>
      <c r="K173" s="38">
        <v>13818981.880000001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341490</v>
      </c>
      <c r="R173" s="38">
        <v>0</v>
      </c>
      <c r="S173" s="38">
        <v>0</v>
      </c>
      <c r="T173" s="38">
        <v>0</v>
      </c>
    </row>
    <row r="174" spans="1:20" ht="24.95" customHeight="1" x14ac:dyDescent="0.2">
      <c r="A174" s="47">
        <v>151</v>
      </c>
      <c r="B174" s="44" t="s">
        <v>323</v>
      </c>
      <c r="C174" s="38">
        <f t="shared" si="20"/>
        <v>734431.75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9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734431.75</v>
      </c>
      <c r="R174" s="38">
        <v>0</v>
      </c>
      <c r="S174" s="38">
        <v>0</v>
      </c>
      <c r="T174" s="38">
        <v>0</v>
      </c>
    </row>
    <row r="175" spans="1:20" ht="24.95" customHeight="1" x14ac:dyDescent="0.2">
      <c r="A175" s="47">
        <v>152</v>
      </c>
      <c r="B175" s="44" t="s">
        <v>324</v>
      </c>
      <c r="C175" s="38">
        <f t="shared" si="20"/>
        <v>40000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9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40000</v>
      </c>
      <c r="R175" s="38">
        <v>0</v>
      </c>
      <c r="S175" s="38">
        <v>0</v>
      </c>
      <c r="T175" s="38">
        <v>0</v>
      </c>
    </row>
    <row r="176" spans="1:20" ht="24.95" customHeight="1" x14ac:dyDescent="0.2">
      <c r="A176" s="47">
        <v>153</v>
      </c>
      <c r="B176" s="44" t="s">
        <v>325</v>
      </c>
      <c r="C176" s="38">
        <f t="shared" si="20"/>
        <v>49991587.079999991</v>
      </c>
      <c r="D176" s="38">
        <v>10221565.800000001</v>
      </c>
      <c r="E176" s="38">
        <v>1520121.45</v>
      </c>
      <c r="F176" s="38">
        <v>2244810.4500000002</v>
      </c>
      <c r="G176" s="38">
        <v>9961022.8499999996</v>
      </c>
      <c r="H176" s="38">
        <v>3619994.1</v>
      </c>
      <c r="I176" s="38">
        <v>0</v>
      </c>
      <c r="J176" s="39">
        <v>0</v>
      </c>
      <c r="K176" s="38">
        <v>0</v>
      </c>
      <c r="L176" s="38">
        <v>8775638.6999999993</v>
      </c>
      <c r="M176" s="38">
        <v>569398.5</v>
      </c>
      <c r="N176" s="38">
        <v>11222326.800000001</v>
      </c>
      <c r="O176" s="38">
        <v>971428.35</v>
      </c>
      <c r="P176" s="38">
        <v>0</v>
      </c>
      <c r="Q176" s="38">
        <v>0</v>
      </c>
      <c r="R176" s="38">
        <v>885280.08</v>
      </c>
      <c r="S176" s="38">
        <v>0</v>
      </c>
      <c r="T176" s="38">
        <v>0</v>
      </c>
    </row>
    <row r="177" spans="1:20" ht="24.95" customHeight="1" x14ac:dyDescent="0.2">
      <c r="A177" s="47">
        <v>154</v>
      </c>
      <c r="B177" s="44" t="s">
        <v>326</v>
      </c>
      <c r="C177" s="38">
        <f t="shared" si="20"/>
        <v>32101675.939999998</v>
      </c>
      <c r="D177" s="38">
        <v>10809549.029999999</v>
      </c>
      <c r="E177" s="38">
        <v>1222307.6599999999</v>
      </c>
      <c r="F177" s="38">
        <v>2343381.25</v>
      </c>
      <c r="G177" s="38">
        <v>3239490.24</v>
      </c>
      <c r="H177" s="38">
        <v>3719414.72</v>
      </c>
      <c r="I177" s="38">
        <v>0</v>
      </c>
      <c r="J177" s="39">
        <v>0</v>
      </c>
      <c r="K177" s="38">
        <v>0</v>
      </c>
      <c r="L177" s="38">
        <v>9538499.0399999991</v>
      </c>
      <c r="M177" s="38">
        <v>0</v>
      </c>
      <c r="N177" s="38">
        <v>0</v>
      </c>
      <c r="O177" s="38">
        <v>0</v>
      </c>
      <c r="P177" s="38">
        <v>0</v>
      </c>
      <c r="Q177" s="38">
        <v>240000</v>
      </c>
      <c r="R177" s="38">
        <v>989034</v>
      </c>
      <c r="S177" s="38">
        <v>0</v>
      </c>
      <c r="T177" s="38">
        <v>0</v>
      </c>
    </row>
    <row r="178" spans="1:20" ht="24.95" customHeight="1" x14ac:dyDescent="0.2">
      <c r="A178" s="47">
        <v>155</v>
      </c>
      <c r="B178" s="44" t="s">
        <v>163</v>
      </c>
      <c r="C178" s="38">
        <f t="shared" si="20"/>
        <v>111532988.7</v>
      </c>
      <c r="D178" s="38">
        <v>0</v>
      </c>
      <c r="E178" s="38">
        <v>0</v>
      </c>
      <c r="F178" s="38">
        <v>0</v>
      </c>
      <c r="G178" s="38">
        <v>0</v>
      </c>
      <c r="H178" s="38">
        <v>43294224</v>
      </c>
      <c r="I178" s="38">
        <v>0</v>
      </c>
      <c r="J178" s="39">
        <v>0</v>
      </c>
      <c r="K178" s="38">
        <v>0</v>
      </c>
      <c r="L178" s="38">
        <v>21232554</v>
      </c>
      <c r="M178" s="38">
        <v>0</v>
      </c>
      <c r="N178" s="38">
        <v>40201169</v>
      </c>
      <c r="O178" s="38">
        <v>4445979</v>
      </c>
      <c r="P178" s="38">
        <v>0</v>
      </c>
      <c r="Q178" s="38">
        <v>2359062.7000000002</v>
      </c>
      <c r="R178" s="38">
        <v>0</v>
      </c>
      <c r="S178" s="38">
        <v>0</v>
      </c>
      <c r="T178" s="38">
        <v>0</v>
      </c>
    </row>
    <row r="179" spans="1:20" ht="24.95" customHeight="1" x14ac:dyDescent="0.2">
      <c r="A179" s="47">
        <v>156</v>
      </c>
      <c r="B179" s="44" t="s">
        <v>327</v>
      </c>
      <c r="C179" s="38">
        <f t="shared" si="20"/>
        <v>1226035.8500000001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9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P179" s="38">
        <v>0</v>
      </c>
      <c r="Q179" s="38">
        <v>1226035.8500000001</v>
      </c>
      <c r="R179" s="38">
        <v>0</v>
      </c>
      <c r="S179" s="38">
        <v>0</v>
      </c>
      <c r="T179" s="38">
        <v>0</v>
      </c>
    </row>
    <row r="180" spans="1:20" ht="24.95" customHeight="1" x14ac:dyDescent="0.2">
      <c r="A180" s="47">
        <v>157</v>
      </c>
      <c r="B180" s="43" t="s">
        <v>328</v>
      </c>
      <c r="C180" s="38">
        <f t="shared" si="20"/>
        <v>40000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9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  <c r="P180" s="38">
        <v>0</v>
      </c>
      <c r="Q180" s="38">
        <v>40000</v>
      </c>
      <c r="R180" s="38">
        <v>0</v>
      </c>
      <c r="S180" s="38">
        <v>0</v>
      </c>
      <c r="T180" s="38">
        <v>0</v>
      </c>
    </row>
    <row r="181" spans="1:20" ht="24.95" customHeight="1" x14ac:dyDescent="0.2">
      <c r="A181" s="47">
        <v>158</v>
      </c>
      <c r="B181" s="44" t="s">
        <v>71</v>
      </c>
      <c r="C181" s="38">
        <f t="shared" si="20"/>
        <v>105402045.89</v>
      </c>
      <c r="D181" s="38">
        <v>23500000</v>
      </c>
      <c r="E181" s="38">
        <v>2500000</v>
      </c>
      <c r="F181" s="38">
        <v>4500000</v>
      </c>
      <c r="G181" s="38">
        <v>2700000</v>
      </c>
      <c r="H181" s="38">
        <v>8500000</v>
      </c>
      <c r="I181" s="38">
        <v>0</v>
      </c>
      <c r="J181" s="39">
        <v>0</v>
      </c>
      <c r="K181" s="38">
        <v>0</v>
      </c>
      <c r="L181" s="38">
        <v>37584491</v>
      </c>
      <c r="M181" s="38">
        <v>800000</v>
      </c>
      <c r="N181" s="38">
        <v>22996192.800000001</v>
      </c>
      <c r="O181" s="38">
        <v>0</v>
      </c>
      <c r="P181" s="38">
        <v>0</v>
      </c>
      <c r="Q181" s="38">
        <v>1168900</v>
      </c>
      <c r="R181" s="38">
        <v>1152462.0900000001</v>
      </c>
      <c r="S181" s="38">
        <v>0</v>
      </c>
      <c r="T181" s="38">
        <v>0</v>
      </c>
    </row>
    <row r="182" spans="1:20" ht="24.95" customHeight="1" x14ac:dyDescent="0.2">
      <c r="A182" s="47">
        <v>159</v>
      </c>
      <c r="B182" s="44" t="s">
        <v>329</v>
      </c>
      <c r="C182" s="38">
        <f t="shared" si="20"/>
        <v>40000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9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40000</v>
      </c>
      <c r="R182" s="38">
        <v>0</v>
      </c>
      <c r="S182" s="38">
        <v>0</v>
      </c>
      <c r="T182" s="38">
        <v>0</v>
      </c>
    </row>
    <row r="183" spans="1:20" ht="24.95" customHeight="1" x14ac:dyDescent="0.2">
      <c r="A183" s="47">
        <v>160</v>
      </c>
      <c r="B183" s="44" t="s">
        <v>330</v>
      </c>
      <c r="C183" s="38">
        <f t="shared" si="20"/>
        <v>15278604</v>
      </c>
      <c r="D183" s="38">
        <v>8236051.2000000002</v>
      </c>
      <c r="E183" s="38">
        <v>978911</v>
      </c>
      <c r="F183" s="38">
        <v>1157094.8</v>
      </c>
      <c r="G183" s="38">
        <v>1643250.6</v>
      </c>
      <c r="H183" s="38">
        <v>2756349.4</v>
      </c>
      <c r="I183" s="38">
        <v>0</v>
      </c>
      <c r="J183" s="39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40000</v>
      </c>
      <c r="R183" s="38">
        <v>466947</v>
      </c>
      <c r="S183" s="38">
        <v>0</v>
      </c>
      <c r="T183" s="38">
        <v>0</v>
      </c>
    </row>
    <row r="184" spans="1:20" ht="24.95" customHeight="1" x14ac:dyDescent="0.2">
      <c r="A184" s="47">
        <v>161</v>
      </c>
      <c r="B184" s="44" t="s">
        <v>331</v>
      </c>
      <c r="C184" s="38">
        <f t="shared" si="20"/>
        <v>40000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9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0</v>
      </c>
      <c r="Q184" s="38">
        <v>40000</v>
      </c>
      <c r="R184" s="38">
        <v>0</v>
      </c>
      <c r="S184" s="38">
        <v>0</v>
      </c>
      <c r="T184" s="38">
        <v>0</v>
      </c>
    </row>
    <row r="185" spans="1:20" ht="24.95" customHeight="1" x14ac:dyDescent="0.2">
      <c r="A185" s="47">
        <v>162</v>
      </c>
      <c r="B185" s="44" t="s">
        <v>332</v>
      </c>
      <c r="C185" s="38">
        <f t="shared" si="20"/>
        <v>722517.25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9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  <c r="P185" s="38">
        <v>0</v>
      </c>
      <c r="Q185" s="38">
        <v>722517.25</v>
      </c>
      <c r="R185" s="38">
        <v>0</v>
      </c>
      <c r="S185" s="38">
        <v>0</v>
      </c>
      <c r="T185" s="38">
        <v>0</v>
      </c>
    </row>
    <row r="186" spans="1:20" ht="24.95" customHeight="1" x14ac:dyDescent="0.2">
      <c r="A186" s="47">
        <v>163</v>
      </c>
      <c r="B186" s="44" t="s">
        <v>333</v>
      </c>
      <c r="C186" s="38">
        <f t="shared" si="20"/>
        <v>400000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9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400000</v>
      </c>
      <c r="R186" s="38">
        <v>0</v>
      </c>
      <c r="S186" s="38">
        <v>0</v>
      </c>
      <c r="T186" s="38">
        <v>0</v>
      </c>
    </row>
    <row r="187" spans="1:20" ht="24.95" customHeight="1" x14ac:dyDescent="0.2">
      <c r="A187" s="47">
        <v>164</v>
      </c>
      <c r="B187" s="44" t="s">
        <v>334</v>
      </c>
      <c r="C187" s="38">
        <f t="shared" si="20"/>
        <v>60148011.619999997</v>
      </c>
      <c r="D187" s="38">
        <v>15000000</v>
      </c>
      <c r="E187" s="38">
        <v>1900000</v>
      </c>
      <c r="F187" s="38">
        <v>3800000</v>
      </c>
      <c r="G187" s="38">
        <v>2800000</v>
      </c>
      <c r="H187" s="38">
        <v>5500000</v>
      </c>
      <c r="I187" s="38">
        <v>0</v>
      </c>
      <c r="J187" s="39">
        <v>0</v>
      </c>
      <c r="K187" s="38">
        <v>0</v>
      </c>
      <c r="L187" s="38">
        <v>7499374</v>
      </c>
      <c r="M187" s="38">
        <v>800000</v>
      </c>
      <c r="N187" s="38">
        <v>20000000</v>
      </c>
      <c r="O187" s="38">
        <v>800000</v>
      </c>
      <c r="P187" s="38">
        <v>0</v>
      </c>
      <c r="Q187" s="38">
        <v>1598670</v>
      </c>
      <c r="R187" s="38">
        <v>449967.62</v>
      </c>
      <c r="S187" s="38">
        <v>0</v>
      </c>
      <c r="T187" s="38">
        <v>0</v>
      </c>
    </row>
    <row r="188" spans="1:20" ht="24.95" customHeight="1" x14ac:dyDescent="0.2">
      <c r="A188" s="47">
        <v>165</v>
      </c>
      <c r="B188" s="44" t="s">
        <v>335</v>
      </c>
      <c r="C188" s="38">
        <f t="shared" si="20"/>
        <v>3067938.22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27">
        <v>1</v>
      </c>
      <c r="K188" s="38">
        <v>3025650.72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42287.5</v>
      </c>
      <c r="R188" s="38">
        <v>0</v>
      </c>
      <c r="S188" s="38">
        <v>0</v>
      </c>
      <c r="T188" s="38">
        <v>0</v>
      </c>
    </row>
    <row r="189" spans="1:20" ht="24.95" customHeight="1" x14ac:dyDescent="0.2">
      <c r="A189" s="47">
        <v>166</v>
      </c>
      <c r="B189" s="44" t="s">
        <v>336</v>
      </c>
      <c r="C189" s="38">
        <f t="shared" si="20"/>
        <v>40000</v>
      </c>
      <c r="D189" s="38">
        <v>0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9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40000</v>
      </c>
      <c r="R189" s="38">
        <v>0</v>
      </c>
      <c r="S189" s="38">
        <v>0</v>
      </c>
      <c r="T189" s="38">
        <v>0</v>
      </c>
    </row>
    <row r="190" spans="1:20" ht="24.95" customHeight="1" x14ac:dyDescent="0.2">
      <c r="A190" s="47">
        <v>167</v>
      </c>
      <c r="B190" s="44" t="s">
        <v>150</v>
      </c>
      <c r="C190" s="38">
        <f t="shared" si="20"/>
        <v>320000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9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320000</v>
      </c>
      <c r="R190" s="38">
        <v>0</v>
      </c>
      <c r="S190" s="38">
        <v>0</v>
      </c>
      <c r="T190" s="38">
        <v>0</v>
      </c>
    </row>
    <row r="191" spans="1:20" ht="24.95" customHeight="1" x14ac:dyDescent="0.2">
      <c r="A191" s="47">
        <v>168</v>
      </c>
      <c r="B191" s="44" t="s">
        <v>337</v>
      </c>
      <c r="C191" s="38">
        <f t="shared" si="20"/>
        <v>70593659.280000001</v>
      </c>
      <c r="D191" s="38">
        <v>14289692</v>
      </c>
      <c r="E191" s="38">
        <v>1880510</v>
      </c>
      <c r="F191" s="38">
        <v>3513201</v>
      </c>
      <c r="G191" s="38">
        <v>3822975</v>
      </c>
      <c r="H191" s="38">
        <v>13130773</v>
      </c>
      <c r="I191" s="38">
        <v>0</v>
      </c>
      <c r="J191" s="39">
        <v>0</v>
      </c>
      <c r="K191" s="38">
        <v>0</v>
      </c>
      <c r="L191" s="38">
        <v>6439654</v>
      </c>
      <c r="M191" s="38">
        <v>925677</v>
      </c>
      <c r="N191" s="38">
        <v>23717755</v>
      </c>
      <c r="O191" s="38">
        <v>1348428</v>
      </c>
      <c r="P191" s="38">
        <v>0</v>
      </c>
      <c r="Q191" s="38">
        <v>1129300</v>
      </c>
      <c r="R191" s="38">
        <v>395694.28</v>
      </c>
      <c r="S191" s="38">
        <v>0</v>
      </c>
      <c r="T191" s="38">
        <v>0</v>
      </c>
    </row>
    <row r="192" spans="1:20" ht="24.95" customHeight="1" x14ac:dyDescent="0.2">
      <c r="A192" s="47">
        <v>169</v>
      </c>
      <c r="B192" s="44" t="s">
        <v>338</v>
      </c>
      <c r="C192" s="38">
        <f t="shared" si="20"/>
        <v>12003465.93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9">
        <v>0</v>
      </c>
      <c r="K192" s="38">
        <v>0</v>
      </c>
      <c r="L192" s="38">
        <v>11920423.74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83042.19</v>
      </c>
      <c r="S192" s="38">
        <v>0</v>
      </c>
      <c r="T192" s="38">
        <v>0</v>
      </c>
    </row>
    <row r="193" spans="1:20" ht="24.95" customHeight="1" x14ac:dyDescent="0.2">
      <c r="A193" s="47">
        <v>170</v>
      </c>
      <c r="B193" s="44" t="s">
        <v>74</v>
      </c>
      <c r="C193" s="38">
        <f t="shared" si="20"/>
        <v>40000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9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40000</v>
      </c>
      <c r="R193" s="38">
        <v>0</v>
      </c>
      <c r="S193" s="38">
        <v>0</v>
      </c>
      <c r="T193" s="38">
        <v>0</v>
      </c>
    </row>
    <row r="194" spans="1:20" ht="24.95" customHeight="1" x14ac:dyDescent="0.2">
      <c r="A194" s="47">
        <v>171</v>
      </c>
      <c r="B194" s="44" t="s">
        <v>339</v>
      </c>
      <c r="C194" s="38">
        <f t="shared" si="20"/>
        <v>13811479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9">
        <v>0</v>
      </c>
      <c r="K194" s="38">
        <v>0</v>
      </c>
      <c r="L194" s="38">
        <v>0</v>
      </c>
      <c r="M194" s="38">
        <v>0</v>
      </c>
      <c r="N194" s="38">
        <v>13643635</v>
      </c>
      <c r="O194" s="38">
        <v>0</v>
      </c>
      <c r="P194" s="38">
        <v>0</v>
      </c>
      <c r="Q194" s="38">
        <v>167844</v>
      </c>
      <c r="R194" s="38">
        <v>0</v>
      </c>
      <c r="S194" s="38">
        <v>0</v>
      </c>
      <c r="T194" s="38">
        <v>0</v>
      </c>
    </row>
    <row r="195" spans="1:20" ht="24.95" customHeight="1" x14ac:dyDescent="0.2">
      <c r="A195" s="47">
        <v>172</v>
      </c>
      <c r="B195" s="44" t="s">
        <v>340</v>
      </c>
      <c r="C195" s="38">
        <f t="shared" si="20"/>
        <v>40000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9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40000</v>
      </c>
      <c r="R195" s="38">
        <v>0</v>
      </c>
      <c r="S195" s="38">
        <v>0</v>
      </c>
      <c r="T195" s="38">
        <v>0</v>
      </c>
    </row>
    <row r="196" spans="1:20" ht="24.95" customHeight="1" x14ac:dyDescent="0.2">
      <c r="A196" s="47">
        <v>173</v>
      </c>
      <c r="B196" s="44" t="s">
        <v>341</v>
      </c>
      <c r="C196" s="38">
        <f t="shared" si="20"/>
        <v>120000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9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120000</v>
      </c>
      <c r="R196" s="38">
        <v>0</v>
      </c>
      <c r="S196" s="38">
        <v>0</v>
      </c>
      <c r="T196" s="38">
        <v>0</v>
      </c>
    </row>
    <row r="197" spans="1:20" ht="24.95" customHeight="1" x14ac:dyDescent="0.2">
      <c r="A197" s="47">
        <v>174</v>
      </c>
      <c r="B197" s="44" t="s">
        <v>342</v>
      </c>
      <c r="C197" s="38">
        <f t="shared" si="20"/>
        <v>280000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9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8">
        <v>0</v>
      </c>
      <c r="Q197" s="38">
        <v>280000</v>
      </c>
      <c r="R197" s="38">
        <v>0</v>
      </c>
      <c r="S197" s="38">
        <v>0</v>
      </c>
      <c r="T197" s="38">
        <v>0</v>
      </c>
    </row>
    <row r="198" spans="1:20" ht="24.95" customHeight="1" x14ac:dyDescent="0.2">
      <c r="A198" s="47">
        <v>175</v>
      </c>
      <c r="B198" s="44" t="s">
        <v>179</v>
      </c>
      <c r="C198" s="38">
        <f t="shared" si="20"/>
        <v>38556612.649999999</v>
      </c>
      <c r="D198" s="38">
        <v>15000000</v>
      </c>
      <c r="E198" s="38">
        <v>1500000</v>
      </c>
      <c r="F198" s="38">
        <v>3800000</v>
      </c>
      <c r="G198" s="38">
        <v>1700000</v>
      </c>
      <c r="H198" s="38">
        <v>5500000</v>
      </c>
      <c r="I198" s="38">
        <v>0</v>
      </c>
      <c r="J198" s="39">
        <v>0</v>
      </c>
      <c r="K198" s="38">
        <v>0</v>
      </c>
      <c r="L198" s="38">
        <v>0</v>
      </c>
      <c r="M198" s="38">
        <v>600000</v>
      </c>
      <c r="N198" s="38">
        <v>9197956.8000000007</v>
      </c>
      <c r="O198" s="38">
        <v>0</v>
      </c>
      <c r="P198" s="38">
        <v>0</v>
      </c>
      <c r="Q198" s="38">
        <v>881820</v>
      </c>
      <c r="R198" s="38">
        <v>376835.85</v>
      </c>
      <c r="S198" s="38">
        <v>0</v>
      </c>
      <c r="T198" s="38">
        <v>0</v>
      </c>
    </row>
    <row r="199" spans="1:20" ht="24.95" customHeight="1" x14ac:dyDescent="0.2">
      <c r="A199" s="47">
        <v>176</v>
      </c>
      <c r="B199" s="44" t="s">
        <v>343</v>
      </c>
      <c r="C199" s="38">
        <f t="shared" si="20"/>
        <v>240000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9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240000</v>
      </c>
      <c r="R199" s="38">
        <v>0</v>
      </c>
      <c r="S199" s="38">
        <v>0</v>
      </c>
      <c r="T199" s="38">
        <v>0</v>
      </c>
    </row>
    <row r="200" spans="1:20" ht="24.95" customHeight="1" x14ac:dyDescent="0.2">
      <c r="A200" s="47">
        <v>177</v>
      </c>
      <c r="B200" s="44" t="s">
        <v>82</v>
      </c>
      <c r="C200" s="38">
        <f t="shared" si="20"/>
        <v>3067938.23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27">
        <v>1</v>
      </c>
      <c r="K200" s="38">
        <v>3025650.73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42287.5</v>
      </c>
      <c r="R200" s="38">
        <v>0</v>
      </c>
      <c r="S200" s="38">
        <v>0</v>
      </c>
      <c r="T200" s="38">
        <v>0</v>
      </c>
    </row>
    <row r="201" spans="1:20" ht="24.95" customHeight="1" x14ac:dyDescent="0.2">
      <c r="A201" s="47">
        <v>178</v>
      </c>
      <c r="B201" s="44" t="s">
        <v>154</v>
      </c>
      <c r="C201" s="38">
        <f t="shared" si="20"/>
        <v>40000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9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40000</v>
      </c>
      <c r="R201" s="38">
        <v>0</v>
      </c>
      <c r="S201" s="38">
        <v>0</v>
      </c>
      <c r="T201" s="38">
        <v>0</v>
      </c>
    </row>
    <row r="202" spans="1:20" ht="24.95" customHeight="1" x14ac:dyDescent="0.2">
      <c r="A202" s="47">
        <v>179</v>
      </c>
      <c r="B202" s="43" t="s">
        <v>172</v>
      </c>
      <c r="C202" s="38">
        <f t="shared" si="20"/>
        <v>39879732.599999994</v>
      </c>
      <c r="D202" s="38">
        <v>17947539.899999999</v>
      </c>
      <c r="E202" s="38">
        <v>2794850.77</v>
      </c>
      <c r="F202" s="38">
        <v>5241392.41</v>
      </c>
      <c r="G202" s="38">
        <v>4431643.34</v>
      </c>
      <c r="H202" s="38">
        <v>7011220.7800000003</v>
      </c>
      <c r="I202" s="38">
        <v>0</v>
      </c>
      <c r="J202" s="39">
        <v>0</v>
      </c>
      <c r="K202" s="38">
        <v>0</v>
      </c>
      <c r="L202" s="38">
        <v>0</v>
      </c>
      <c r="M202" s="38">
        <v>1226384.1000000001</v>
      </c>
      <c r="N202" s="38">
        <v>0</v>
      </c>
      <c r="O202" s="38">
        <v>0</v>
      </c>
      <c r="P202" s="38">
        <v>0</v>
      </c>
      <c r="Q202" s="38">
        <v>0</v>
      </c>
      <c r="R202" s="38">
        <v>1226701.3</v>
      </c>
      <c r="S202" s="38">
        <v>0</v>
      </c>
      <c r="T202" s="38">
        <v>0</v>
      </c>
    </row>
    <row r="203" spans="1:20" ht="24.95" customHeight="1" x14ac:dyDescent="0.2">
      <c r="A203" s="47">
        <v>180</v>
      </c>
      <c r="B203" s="43" t="s">
        <v>344</v>
      </c>
      <c r="C203" s="38">
        <f t="shared" si="20"/>
        <v>40000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9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0</v>
      </c>
      <c r="P203" s="38">
        <v>0</v>
      </c>
      <c r="Q203" s="38">
        <v>40000</v>
      </c>
      <c r="R203" s="38">
        <v>0</v>
      </c>
      <c r="S203" s="38">
        <v>0</v>
      </c>
      <c r="T203" s="38">
        <v>0</v>
      </c>
    </row>
    <row r="204" spans="1:20" ht="24.95" customHeight="1" x14ac:dyDescent="0.2">
      <c r="A204" s="47">
        <v>181</v>
      </c>
      <c r="B204" s="43" t="s">
        <v>345</v>
      </c>
      <c r="C204" s="38">
        <f t="shared" si="20"/>
        <v>83024569.270000011</v>
      </c>
      <c r="D204" s="38">
        <v>16844064.640000001</v>
      </c>
      <c r="E204" s="38">
        <v>2505000.16</v>
      </c>
      <c r="F204" s="38">
        <v>3699211.36</v>
      </c>
      <c r="G204" s="38">
        <v>16414717.279999999</v>
      </c>
      <c r="H204" s="38">
        <v>5965369.2800000003</v>
      </c>
      <c r="I204" s="38">
        <v>0</v>
      </c>
      <c r="J204" s="39">
        <v>0</v>
      </c>
      <c r="K204" s="38">
        <v>0</v>
      </c>
      <c r="L204" s="38">
        <v>14461328.960000001</v>
      </c>
      <c r="M204" s="38">
        <v>938308.8</v>
      </c>
      <c r="N204" s="38">
        <v>18493213.440000001</v>
      </c>
      <c r="O204" s="38">
        <v>1600811.68</v>
      </c>
      <c r="P204" s="38">
        <v>0</v>
      </c>
      <c r="Q204" s="38">
        <v>896390</v>
      </c>
      <c r="R204" s="38">
        <v>1206153.67</v>
      </c>
      <c r="S204" s="38">
        <v>0</v>
      </c>
      <c r="T204" s="38">
        <v>0</v>
      </c>
    </row>
    <row r="205" spans="1:20" ht="24.95" customHeight="1" x14ac:dyDescent="0.2">
      <c r="A205" s="47">
        <v>182</v>
      </c>
      <c r="B205" s="43" t="s">
        <v>346</v>
      </c>
      <c r="C205" s="38">
        <f t="shared" si="20"/>
        <v>1044512.95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9">
        <v>0</v>
      </c>
      <c r="K205" s="38">
        <v>0</v>
      </c>
      <c r="L205" s="38">
        <v>0</v>
      </c>
      <c r="M205" s="38">
        <v>0</v>
      </c>
      <c r="N205" s="38">
        <v>0</v>
      </c>
      <c r="O205" s="38">
        <v>0</v>
      </c>
      <c r="P205" s="38">
        <v>0</v>
      </c>
      <c r="Q205" s="38">
        <v>1044512.95</v>
      </c>
      <c r="R205" s="38">
        <v>0</v>
      </c>
      <c r="S205" s="38">
        <v>0</v>
      </c>
      <c r="T205" s="38">
        <v>0</v>
      </c>
    </row>
    <row r="206" spans="1:20" ht="24.95" customHeight="1" x14ac:dyDescent="0.2">
      <c r="A206" s="47">
        <v>183</v>
      </c>
      <c r="B206" s="43" t="s">
        <v>67</v>
      </c>
      <c r="C206" s="38">
        <f t="shared" si="20"/>
        <v>898660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9">
        <v>0</v>
      </c>
      <c r="K206" s="38">
        <v>0</v>
      </c>
      <c r="L206" s="38">
        <v>0</v>
      </c>
      <c r="M206" s="38">
        <v>0</v>
      </c>
      <c r="N206" s="38">
        <v>0</v>
      </c>
      <c r="O206" s="38">
        <v>0</v>
      </c>
      <c r="P206" s="38">
        <v>0</v>
      </c>
      <c r="Q206" s="38">
        <v>898660</v>
      </c>
      <c r="R206" s="38">
        <v>0</v>
      </c>
      <c r="S206" s="38">
        <v>0</v>
      </c>
      <c r="T206" s="38">
        <v>0</v>
      </c>
    </row>
    <row r="207" spans="1:20" ht="24.95" customHeight="1" x14ac:dyDescent="0.2">
      <c r="A207" s="47">
        <v>184</v>
      </c>
      <c r="B207" s="43" t="s">
        <v>347</v>
      </c>
      <c r="C207" s="38">
        <f t="shared" si="20"/>
        <v>280000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9">
        <v>0</v>
      </c>
      <c r="K207" s="38">
        <v>0</v>
      </c>
      <c r="L207" s="38">
        <v>0</v>
      </c>
      <c r="M207" s="38">
        <v>0</v>
      </c>
      <c r="N207" s="38">
        <v>0</v>
      </c>
      <c r="O207" s="38">
        <v>0</v>
      </c>
      <c r="P207" s="38">
        <v>0</v>
      </c>
      <c r="Q207" s="38">
        <v>280000</v>
      </c>
      <c r="R207" s="38">
        <v>0</v>
      </c>
      <c r="S207" s="38">
        <v>0</v>
      </c>
      <c r="T207" s="38">
        <v>0</v>
      </c>
    </row>
    <row r="208" spans="1:20" ht="24.95" customHeight="1" x14ac:dyDescent="0.2">
      <c r="A208" s="47">
        <v>185</v>
      </c>
      <c r="B208" s="43" t="s">
        <v>348</v>
      </c>
      <c r="C208" s="38">
        <f t="shared" si="20"/>
        <v>29878448</v>
      </c>
      <c r="D208" s="38">
        <v>14487651.6</v>
      </c>
      <c r="E208" s="38">
        <v>1638215.2</v>
      </c>
      <c r="F208" s="38">
        <v>3140750</v>
      </c>
      <c r="G208" s="38">
        <v>4341772.8</v>
      </c>
      <c r="H208" s="38">
        <v>4984998.4000000004</v>
      </c>
      <c r="I208" s="38">
        <v>0</v>
      </c>
      <c r="J208" s="39">
        <v>0</v>
      </c>
      <c r="K208" s="38">
        <v>0</v>
      </c>
      <c r="L208" s="38">
        <v>0</v>
      </c>
      <c r="M208" s="38">
        <v>0</v>
      </c>
      <c r="N208" s="38">
        <v>0</v>
      </c>
      <c r="O208" s="38">
        <v>0</v>
      </c>
      <c r="P208" s="38">
        <v>0</v>
      </c>
      <c r="Q208" s="38">
        <v>280000</v>
      </c>
      <c r="R208" s="38">
        <v>1005060</v>
      </c>
      <c r="S208" s="38">
        <v>0</v>
      </c>
      <c r="T208" s="38">
        <v>0</v>
      </c>
    </row>
    <row r="209" spans="1:20" ht="24.95" customHeight="1" x14ac:dyDescent="0.2">
      <c r="A209" s="47">
        <v>186</v>
      </c>
      <c r="B209" s="43" t="s">
        <v>349</v>
      </c>
      <c r="C209" s="38">
        <f t="shared" si="20"/>
        <v>360000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9">
        <v>0</v>
      </c>
      <c r="K209" s="38">
        <v>0</v>
      </c>
      <c r="L209" s="38">
        <v>0</v>
      </c>
      <c r="M209" s="38">
        <v>0</v>
      </c>
      <c r="N209" s="38">
        <v>0</v>
      </c>
      <c r="O209" s="38">
        <v>0</v>
      </c>
      <c r="P209" s="38">
        <v>0</v>
      </c>
      <c r="Q209" s="38">
        <v>360000</v>
      </c>
      <c r="R209" s="38">
        <v>0</v>
      </c>
      <c r="S209" s="38">
        <v>0</v>
      </c>
      <c r="T209" s="38">
        <v>0</v>
      </c>
    </row>
    <row r="210" spans="1:20" ht="24.95" customHeight="1" x14ac:dyDescent="0.2">
      <c r="A210" s="47">
        <v>187</v>
      </c>
      <c r="B210" s="43" t="s">
        <v>350</v>
      </c>
      <c r="C210" s="38">
        <f t="shared" si="20"/>
        <v>320000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9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320000</v>
      </c>
      <c r="R210" s="38">
        <v>0</v>
      </c>
      <c r="S210" s="38">
        <v>0</v>
      </c>
      <c r="T210" s="38">
        <v>0</v>
      </c>
    </row>
    <row r="211" spans="1:20" ht="24.95" customHeight="1" x14ac:dyDescent="0.2">
      <c r="A211" s="47">
        <v>188</v>
      </c>
      <c r="B211" s="43" t="s">
        <v>351</v>
      </c>
      <c r="C211" s="38">
        <f t="shared" si="20"/>
        <v>15776733.120000001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9">
        <v>0</v>
      </c>
      <c r="K211" s="38">
        <v>0</v>
      </c>
      <c r="L211" s="38">
        <v>15034132.99</v>
      </c>
      <c r="M211" s="38">
        <v>0</v>
      </c>
      <c r="N211" s="38">
        <v>0</v>
      </c>
      <c r="O211" s="38">
        <v>0</v>
      </c>
      <c r="P211" s="38">
        <v>0</v>
      </c>
      <c r="Q211" s="38">
        <v>392784</v>
      </c>
      <c r="R211" s="38">
        <v>349816.13</v>
      </c>
      <c r="S211" s="38">
        <v>0</v>
      </c>
      <c r="T211" s="38">
        <v>0</v>
      </c>
    </row>
    <row r="212" spans="1:20" ht="24.95" customHeight="1" x14ac:dyDescent="0.2">
      <c r="A212" s="47">
        <v>189</v>
      </c>
      <c r="B212" s="43" t="s">
        <v>178</v>
      </c>
      <c r="C212" s="38">
        <f t="shared" si="20"/>
        <v>3139089.03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2767492.03</v>
      </c>
      <c r="J212" s="39">
        <v>0</v>
      </c>
      <c r="K212" s="38">
        <v>0</v>
      </c>
      <c r="L212" s="38">
        <v>0</v>
      </c>
      <c r="M212" s="38">
        <v>0</v>
      </c>
      <c r="N212" s="38">
        <v>0</v>
      </c>
      <c r="O212" s="38">
        <v>0</v>
      </c>
      <c r="P212" s="38">
        <v>0</v>
      </c>
      <c r="Q212" s="38">
        <v>371597</v>
      </c>
      <c r="R212" s="38">
        <v>0</v>
      </c>
      <c r="S212" s="38">
        <v>0</v>
      </c>
      <c r="T212" s="38">
        <v>0</v>
      </c>
    </row>
    <row r="213" spans="1:20" ht="24.95" customHeight="1" x14ac:dyDescent="0.2">
      <c r="A213" s="47">
        <v>190</v>
      </c>
      <c r="B213" s="43" t="s">
        <v>149</v>
      </c>
      <c r="C213" s="38">
        <f t="shared" si="20"/>
        <v>280000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9">
        <v>0</v>
      </c>
      <c r="K213" s="38">
        <v>0</v>
      </c>
      <c r="L213" s="38">
        <v>0</v>
      </c>
      <c r="M213" s="38">
        <v>0</v>
      </c>
      <c r="N213" s="38">
        <v>0</v>
      </c>
      <c r="O213" s="38">
        <v>0</v>
      </c>
      <c r="P213" s="38">
        <v>0</v>
      </c>
      <c r="Q213" s="38">
        <v>280000</v>
      </c>
      <c r="R213" s="38">
        <v>0</v>
      </c>
      <c r="S213" s="38">
        <v>0</v>
      </c>
      <c r="T213" s="38">
        <v>0</v>
      </c>
    </row>
    <row r="214" spans="1:20" ht="24.95" customHeight="1" x14ac:dyDescent="0.2">
      <c r="A214" s="47">
        <v>191</v>
      </c>
      <c r="B214" s="43" t="s">
        <v>352</v>
      </c>
      <c r="C214" s="38">
        <f t="shared" si="20"/>
        <v>34719788.119999997</v>
      </c>
      <c r="D214" s="38">
        <v>8000000</v>
      </c>
      <c r="E214" s="38">
        <v>900000</v>
      </c>
      <c r="F214" s="38">
        <v>1900000</v>
      </c>
      <c r="G214" s="38">
        <v>1500000</v>
      </c>
      <c r="H214" s="38">
        <v>2700000</v>
      </c>
      <c r="I214" s="38">
        <v>0</v>
      </c>
      <c r="J214" s="39">
        <v>0</v>
      </c>
      <c r="K214" s="38">
        <v>0</v>
      </c>
      <c r="L214" s="38">
        <v>3741837.3</v>
      </c>
      <c r="M214" s="38">
        <v>400000</v>
      </c>
      <c r="N214" s="38">
        <v>13778145</v>
      </c>
      <c r="O214" s="38">
        <v>784023</v>
      </c>
      <c r="P214" s="38">
        <v>0</v>
      </c>
      <c r="Q214" s="38">
        <v>791270</v>
      </c>
      <c r="R214" s="38">
        <v>224512.82</v>
      </c>
      <c r="S214" s="38">
        <v>0</v>
      </c>
      <c r="T214" s="38">
        <v>0</v>
      </c>
    </row>
    <row r="215" spans="1:20" ht="24.95" customHeight="1" x14ac:dyDescent="0.2">
      <c r="A215" s="47">
        <v>192</v>
      </c>
      <c r="B215" s="43" t="s">
        <v>353</v>
      </c>
      <c r="C215" s="38">
        <f t="shared" si="20"/>
        <v>66428631.379999995</v>
      </c>
      <c r="D215" s="38">
        <v>15000000</v>
      </c>
      <c r="E215" s="38">
        <v>1900000</v>
      </c>
      <c r="F215" s="38">
        <v>3800000</v>
      </c>
      <c r="G215" s="38">
        <v>2800000</v>
      </c>
      <c r="H215" s="38">
        <v>5500000</v>
      </c>
      <c r="I215" s="38">
        <v>0</v>
      </c>
      <c r="J215" s="39">
        <v>0</v>
      </c>
      <c r="K215" s="38">
        <v>0</v>
      </c>
      <c r="L215" s="38">
        <v>7489418</v>
      </c>
      <c r="M215" s="38">
        <v>800000</v>
      </c>
      <c r="N215" s="38">
        <v>25577442.91</v>
      </c>
      <c r="O215" s="38">
        <v>1569250.17</v>
      </c>
      <c r="P215" s="38">
        <v>0</v>
      </c>
      <c r="Q215" s="38">
        <v>1543150</v>
      </c>
      <c r="R215" s="38">
        <v>449370.3</v>
      </c>
      <c r="S215" s="38">
        <v>0</v>
      </c>
      <c r="T215" s="38">
        <v>0</v>
      </c>
    </row>
    <row r="216" spans="1:20" ht="24.95" customHeight="1" x14ac:dyDescent="0.2">
      <c r="A216" s="47">
        <v>193</v>
      </c>
      <c r="B216" s="43" t="s">
        <v>354</v>
      </c>
      <c r="C216" s="38">
        <f t="shared" si="20"/>
        <v>40000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9">
        <v>0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8">
        <v>0</v>
      </c>
      <c r="Q216" s="38">
        <v>40000</v>
      </c>
      <c r="R216" s="38">
        <v>0</v>
      </c>
      <c r="S216" s="38">
        <v>0</v>
      </c>
      <c r="T216" s="38">
        <v>0</v>
      </c>
    </row>
    <row r="217" spans="1:20" ht="24.95" customHeight="1" x14ac:dyDescent="0.2">
      <c r="A217" s="47">
        <v>194</v>
      </c>
      <c r="B217" s="43" t="s">
        <v>355</v>
      </c>
      <c r="C217" s="38">
        <f t="shared" si="20"/>
        <v>14141289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9">
        <v>0</v>
      </c>
      <c r="K217" s="38">
        <v>0</v>
      </c>
      <c r="L217" s="38">
        <v>14079369</v>
      </c>
      <c r="M217" s="38">
        <v>0</v>
      </c>
      <c r="N217" s="38">
        <v>0</v>
      </c>
      <c r="O217" s="38">
        <v>0</v>
      </c>
      <c r="P217" s="38">
        <v>0</v>
      </c>
      <c r="Q217" s="38">
        <v>61920</v>
      </c>
      <c r="R217" s="38">
        <v>0</v>
      </c>
      <c r="S217" s="38">
        <v>0</v>
      </c>
      <c r="T217" s="38">
        <v>0</v>
      </c>
    </row>
    <row r="218" spans="1:20" ht="24.95" customHeight="1" x14ac:dyDescent="0.2">
      <c r="A218" s="47">
        <v>195</v>
      </c>
      <c r="B218" s="43" t="s">
        <v>356</v>
      </c>
      <c r="C218" s="38">
        <f t="shared" si="20"/>
        <v>40000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9">
        <v>0</v>
      </c>
      <c r="K218" s="38">
        <v>0</v>
      </c>
      <c r="L218" s="38">
        <v>0</v>
      </c>
      <c r="M218" s="38">
        <v>0</v>
      </c>
      <c r="N218" s="38">
        <v>0</v>
      </c>
      <c r="O218" s="38">
        <v>0</v>
      </c>
      <c r="P218" s="38">
        <v>0</v>
      </c>
      <c r="Q218" s="38">
        <v>40000</v>
      </c>
      <c r="R218" s="38">
        <v>0</v>
      </c>
      <c r="S218" s="38">
        <v>0</v>
      </c>
      <c r="T218" s="38">
        <v>0</v>
      </c>
    </row>
    <row r="219" spans="1:20" ht="24.95" customHeight="1" x14ac:dyDescent="0.2">
      <c r="A219" s="47">
        <v>196</v>
      </c>
      <c r="B219" s="43" t="s">
        <v>357</v>
      </c>
      <c r="C219" s="38">
        <f t="shared" si="20"/>
        <v>856830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9">
        <v>0</v>
      </c>
      <c r="K219" s="38">
        <v>0</v>
      </c>
      <c r="L219" s="38">
        <v>0</v>
      </c>
      <c r="M219" s="38">
        <v>0</v>
      </c>
      <c r="N219" s="38">
        <v>0</v>
      </c>
      <c r="O219" s="38">
        <v>0</v>
      </c>
      <c r="P219" s="38">
        <v>0</v>
      </c>
      <c r="Q219" s="38">
        <v>856830</v>
      </c>
      <c r="R219" s="38">
        <v>0</v>
      </c>
      <c r="S219" s="38">
        <v>0</v>
      </c>
      <c r="T219" s="38">
        <v>0</v>
      </c>
    </row>
    <row r="220" spans="1:20" ht="24.95" customHeight="1" x14ac:dyDescent="0.2">
      <c r="A220" s="47">
        <v>197</v>
      </c>
      <c r="B220" s="43" t="s">
        <v>358</v>
      </c>
      <c r="C220" s="38">
        <f t="shared" si="20"/>
        <v>11749950.539999999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9">
        <v>0</v>
      </c>
      <c r="K220" s="38">
        <v>0</v>
      </c>
      <c r="L220" s="38">
        <v>0</v>
      </c>
      <c r="M220" s="38">
        <v>0</v>
      </c>
      <c r="N220" s="38">
        <v>11559114.539999999</v>
      </c>
      <c r="O220" s="38">
        <v>0</v>
      </c>
      <c r="P220" s="38">
        <v>0</v>
      </c>
      <c r="Q220" s="38">
        <v>190836</v>
      </c>
      <c r="R220" s="38">
        <v>0</v>
      </c>
      <c r="S220" s="38">
        <v>0</v>
      </c>
      <c r="T220" s="38">
        <v>0</v>
      </c>
    </row>
    <row r="221" spans="1:20" ht="24.95" customHeight="1" x14ac:dyDescent="0.2">
      <c r="A221" s="47">
        <v>198</v>
      </c>
      <c r="B221" s="44" t="s">
        <v>166</v>
      </c>
      <c r="C221" s="38">
        <f t="shared" si="20"/>
        <v>50868237.039999999</v>
      </c>
      <c r="D221" s="38">
        <v>10220381</v>
      </c>
      <c r="E221" s="38">
        <v>1519945.25</v>
      </c>
      <c r="F221" s="38">
        <v>2244550.25</v>
      </c>
      <c r="G221" s="38">
        <v>9959868.25</v>
      </c>
      <c r="H221" s="38">
        <v>3619574.5</v>
      </c>
      <c r="I221" s="38">
        <v>0</v>
      </c>
      <c r="J221" s="39">
        <v>0</v>
      </c>
      <c r="K221" s="38">
        <v>0</v>
      </c>
      <c r="L221" s="38">
        <v>8774621.5</v>
      </c>
      <c r="M221" s="38">
        <v>569332.5</v>
      </c>
      <c r="N221" s="38">
        <v>11221026</v>
      </c>
      <c r="O221" s="38">
        <v>971315.75</v>
      </c>
      <c r="P221" s="38">
        <v>0</v>
      </c>
      <c r="Q221" s="38">
        <v>0</v>
      </c>
      <c r="R221" s="38">
        <v>1767622.04</v>
      </c>
      <c r="S221" s="38">
        <v>0</v>
      </c>
      <c r="T221" s="38">
        <v>0</v>
      </c>
    </row>
    <row r="222" spans="1:20" ht="24.95" customHeight="1" x14ac:dyDescent="0.2">
      <c r="A222" s="47">
        <v>199</v>
      </c>
      <c r="B222" s="44" t="s">
        <v>359</v>
      </c>
      <c r="C222" s="38">
        <f t="shared" ref="C222:C285" si="21">D222+E222+F222+G222+H222+I222+K222+L222+M222+N222+O222+P222+Q222+R222+S222+T222</f>
        <v>125405118</v>
      </c>
      <c r="D222" s="38">
        <v>25972000</v>
      </c>
      <c r="E222" s="38">
        <v>3862480</v>
      </c>
      <c r="F222" s="38">
        <v>5703844</v>
      </c>
      <c r="G222" s="38">
        <v>25309986</v>
      </c>
      <c r="H222" s="38">
        <v>9198051</v>
      </c>
      <c r="I222" s="38">
        <v>0</v>
      </c>
      <c r="J222" s="39">
        <v>0</v>
      </c>
      <c r="K222" s="38">
        <v>0</v>
      </c>
      <c r="L222" s="38">
        <v>22298041</v>
      </c>
      <c r="M222" s="38">
        <v>1446786</v>
      </c>
      <c r="N222" s="38">
        <v>28514836</v>
      </c>
      <c r="O222" s="38">
        <v>2468304</v>
      </c>
      <c r="P222" s="38">
        <v>0</v>
      </c>
      <c r="Q222" s="38">
        <v>630790</v>
      </c>
      <c r="R222" s="38">
        <v>0</v>
      </c>
      <c r="S222" s="38">
        <v>0</v>
      </c>
      <c r="T222" s="38">
        <v>0</v>
      </c>
    </row>
    <row r="223" spans="1:20" ht="24.95" customHeight="1" x14ac:dyDescent="0.2">
      <c r="A223" s="47">
        <v>200</v>
      </c>
      <c r="B223" s="44" t="s">
        <v>360</v>
      </c>
      <c r="C223" s="38">
        <f t="shared" si="21"/>
        <v>52819699.699999988</v>
      </c>
      <c r="D223" s="38">
        <v>17886268.129999999</v>
      </c>
      <c r="E223" s="38">
        <v>1640959.55</v>
      </c>
      <c r="F223" s="38">
        <v>4251357.78</v>
      </c>
      <c r="G223" s="38">
        <v>3568390.9</v>
      </c>
      <c r="H223" s="38">
        <v>6537867.0199999996</v>
      </c>
      <c r="I223" s="38">
        <v>0</v>
      </c>
      <c r="J223" s="39">
        <v>0</v>
      </c>
      <c r="K223" s="38">
        <v>0</v>
      </c>
      <c r="L223" s="38">
        <v>16470286.91</v>
      </c>
      <c r="M223" s="38">
        <v>624588.43000000005</v>
      </c>
      <c r="N223" s="38">
        <v>0</v>
      </c>
      <c r="O223" s="38">
        <v>0</v>
      </c>
      <c r="P223" s="38">
        <v>0</v>
      </c>
      <c r="Q223" s="38">
        <v>1351946</v>
      </c>
      <c r="R223" s="38">
        <v>488034.98</v>
      </c>
      <c r="S223" s="38">
        <v>0</v>
      </c>
      <c r="T223" s="38">
        <v>0</v>
      </c>
    </row>
    <row r="224" spans="1:20" ht="24.95" customHeight="1" x14ac:dyDescent="0.2">
      <c r="A224" s="47">
        <v>201</v>
      </c>
      <c r="B224" s="44" t="s">
        <v>361</v>
      </c>
      <c r="C224" s="38">
        <f t="shared" si="21"/>
        <v>46751312.370000005</v>
      </c>
      <c r="D224" s="38">
        <v>10415702.4</v>
      </c>
      <c r="E224" s="38">
        <v>1177772.8</v>
      </c>
      <c r="F224" s="38">
        <v>2258000</v>
      </c>
      <c r="G224" s="38">
        <v>3121459.2000000002</v>
      </c>
      <c r="H224" s="38">
        <v>3483392.57</v>
      </c>
      <c r="I224" s="38">
        <v>0</v>
      </c>
      <c r="J224" s="39">
        <v>0</v>
      </c>
      <c r="K224" s="38">
        <v>0</v>
      </c>
      <c r="L224" s="38">
        <v>9190963.1999999993</v>
      </c>
      <c r="M224" s="38">
        <v>711721.6</v>
      </c>
      <c r="N224" s="38">
        <v>13150592</v>
      </c>
      <c r="O224" s="38">
        <v>892361.6</v>
      </c>
      <c r="P224" s="38">
        <v>0</v>
      </c>
      <c r="Q224" s="38">
        <v>1156256</v>
      </c>
      <c r="R224" s="38">
        <v>1193091</v>
      </c>
      <c r="S224" s="38">
        <v>0</v>
      </c>
      <c r="T224" s="38">
        <v>0</v>
      </c>
    </row>
    <row r="225" spans="1:20" ht="24.95" customHeight="1" x14ac:dyDescent="0.2">
      <c r="A225" s="47">
        <v>202</v>
      </c>
      <c r="B225" s="44" t="s">
        <v>362</v>
      </c>
      <c r="C225" s="38">
        <f t="shared" si="21"/>
        <v>11987287.33</v>
      </c>
      <c r="D225" s="38">
        <v>0</v>
      </c>
      <c r="E225" s="38">
        <v>0</v>
      </c>
      <c r="F225" s="38">
        <v>0</v>
      </c>
      <c r="G225" s="38">
        <v>0</v>
      </c>
      <c r="H225" s="38">
        <v>11465407.33</v>
      </c>
      <c r="I225" s="38">
        <v>0</v>
      </c>
      <c r="J225" s="39">
        <v>0</v>
      </c>
      <c r="K225" s="38">
        <v>0</v>
      </c>
      <c r="L225" s="38">
        <v>0</v>
      </c>
      <c r="M225" s="38">
        <v>0</v>
      </c>
      <c r="N225" s="38">
        <v>0</v>
      </c>
      <c r="O225" s="38">
        <v>0</v>
      </c>
      <c r="P225" s="38">
        <v>0</v>
      </c>
      <c r="Q225" s="38">
        <v>521880</v>
      </c>
      <c r="R225" s="38">
        <v>0</v>
      </c>
      <c r="S225" s="38">
        <v>0</v>
      </c>
      <c r="T225" s="38">
        <v>0</v>
      </c>
    </row>
    <row r="226" spans="1:20" ht="24.95" customHeight="1" x14ac:dyDescent="0.2">
      <c r="A226" s="47">
        <v>203</v>
      </c>
      <c r="B226" s="44" t="s">
        <v>363</v>
      </c>
      <c r="C226" s="38">
        <f t="shared" si="21"/>
        <v>181908139.72</v>
      </c>
      <c r="D226" s="38">
        <v>0</v>
      </c>
      <c r="E226" s="38">
        <v>0</v>
      </c>
      <c r="F226" s="38">
        <v>0</v>
      </c>
      <c r="G226" s="38">
        <v>0</v>
      </c>
      <c r="H226" s="38">
        <v>90302925</v>
      </c>
      <c r="I226" s="38">
        <v>0</v>
      </c>
      <c r="J226" s="39">
        <v>0</v>
      </c>
      <c r="K226" s="38">
        <v>0</v>
      </c>
      <c r="L226" s="38">
        <v>22143390</v>
      </c>
      <c r="M226" s="38">
        <v>0</v>
      </c>
      <c r="N226" s="38">
        <v>66369609</v>
      </c>
      <c r="O226" s="38">
        <v>0</v>
      </c>
      <c r="P226" s="38">
        <v>0</v>
      </c>
      <c r="Q226" s="38">
        <v>1879320</v>
      </c>
      <c r="R226" s="38">
        <v>1212895.72</v>
      </c>
      <c r="S226" s="38">
        <v>0</v>
      </c>
      <c r="T226" s="38">
        <v>0</v>
      </c>
    </row>
    <row r="227" spans="1:20" ht="24.95" customHeight="1" x14ac:dyDescent="0.2">
      <c r="A227" s="47">
        <v>204</v>
      </c>
      <c r="B227" s="44" t="s">
        <v>364</v>
      </c>
      <c r="C227" s="38">
        <f t="shared" si="21"/>
        <v>14910784</v>
      </c>
      <c r="D227" s="38">
        <v>0</v>
      </c>
      <c r="E227" s="38">
        <v>0</v>
      </c>
      <c r="F227" s="38">
        <v>0</v>
      </c>
      <c r="G227" s="38">
        <v>0</v>
      </c>
      <c r="H227" s="38">
        <v>3547660</v>
      </c>
      <c r="I227" s="38">
        <v>0</v>
      </c>
      <c r="J227" s="39">
        <v>0</v>
      </c>
      <c r="K227" s="38">
        <v>0</v>
      </c>
      <c r="L227" s="38">
        <v>10392516</v>
      </c>
      <c r="M227" s="38">
        <v>0</v>
      </c>
      <c r="N227" s="38">
        <v>0</v>
      </c>
      <c r="O227" s="38">
        <v>0</v>
      </c>
      <c r="P227" s="38">
        <v>0</v>
      </c>
      <c r="Q227" s="38">
        <v>970608</v>
      </c>
      <c r="R227" s="38">
        <v>0</v>
      </c>
      <c r="S227" s="38">
        <v>0</v>
      </c>
      <c r="T227" s="38">
        <v>0</v>
      </c>
    </row>
    <row r="228" spans="1:20" ht="24.95" customHeight="1" x14ac:dyDescent="0.2">
      <c r="A228" s="47">
        <v>205</v>
      </c>
      <c r="B228" s="44" t="s">
        <v>151</v>
      </c>
      <c r="C228" s="38">
        <f t="shared" si="21"/>
        <v>8443294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9">
        <v>0</v>
      </c>
      <c r="K228" s="38">
        <v>0</v>
      </c>
      <c r="L228" s="38">
        <v>8203474</v>
      </c>
      <c r="M228" s="38">
        <v>0</v>
      </c>
      <c r="N228" s="38">
        <v>0</v>
      </c>
      <c r="O228" s="38">
        <v>0</v>
      </c>
      <c r="P228" s="38">
        <v>0</v>
      </c>
      <c r="Q228" s="38">
        <v>239820</v>
      </c>
      <c r="R228" s="38">
        <v>0</v>
      </c>
      <c r="S228" s="38">
        <v>0</v>
      </c>
      <c r="T228" s="38">
        <v>0</v>
      </c>
    </row>
    <row r="229" spans="1:20" ht="24.95" customHeight="1" x14ac:dyDescent="0.2">
      <c r="A229" s="47">
        <v>206</v>
      </c>
      <c r="B229" s="44" t="s">
        <v>365</v>
      </c>
      <c r="C229" s="38">
        <f t="shared" si="21"/>
        <v>6708347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9">
        <v>0</v>
      </c>
      <c r="K229" s="38">
        <v>0</v>
      </c>
      <c r="L229" s="38">
        <v>6504503</v>
      </c>
      <c r="M229" s="38">
        <v>0</v>
      </c>
      <c r="N229" s="38">
        <v>0</v>
      </c>
      <c r="O229" s="38">
        <v>0</v>
      </c>
      <c r="P229" s="38">
        <v>0</v>
      </c>
      <c r="Q229" s="38">
        <v>203844</v>
      </c>
      <c r="R229" s="38">
        <v>0</v>
      </c>
      <c r="S229" s="38">
        <v>0</v>
      </c>
      <c r="T229" s="38">
        <v>0</v>
      </c>
    </row>
    <row r="230" spans="1:20" ht="24.95" customHeight="1" x14ac:dyDescent="0.2">
      <c r="A230" s="47">
        <v>207</v>
      </c>
      <c r="B230" s="44" t="s">
        <v>366</v>
      </c>
      <c r="C230" s="38">
        <f t="shared" si="21"/>
        <v>11995961.369999999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9">
        <v>0</v>
      </c>
      <c r="K230" s="38">
        <v>0</v>
      </c>
      <c r="L230" s="38">
        <v>0</v>
      </c>
      <c r="M230" s="38">
        <v>0</v>
      </c>
      <c r="N230" s="38">
        <v>11805141.369999999</v>
      </c>
      <c r="O230" s="38">
        <v>0</v>
      </c>
      <c r="P230" s="38">
        <v>0</v>
      </c>
      <c r="Q230" s="38">
        <v>190820</v>
      </c>
      <c r="R230" s="38">
        <v>0</v>
      </c>
      <c r="S230" s="38">
        <v>0</v>
      </c>
      <c r="T230" s="38">
        <v>0</v>
      </c>
    </row>
    <row r="231" spans="1:20" ht="24.95" customHeight="1" x14ac:dyDescent="0.2">
      <c r="A231" s="47">
        <v>208</v>
      </c>
      <c r="B231" s="44" t="s">
        <v>170</v>
      </c>
      <c r="C231" s="38">
        <f t="shared" si="21"/>
        <v>962249.98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9">
        <v>0</v>
      </c>
      <c r="K231" s="38">
        <v>0</v>
      </c>
      <c r="L231" s="38">
        <v>0</v>
      </c>
      <c r="M231" s="38">
        <v>681425.98</v>
      </c>
      <c r="N231" s="38">
        <v>0</v>
      </c>
      <c r="O231" s="38">
        <v>0</v>
      </c>
      <c r="P231" s="38">
        <v>0</v>
      </c>
      <c r="Q231" s="38">
        <v>280824</v>
      </c>
      <c r="R231" s="38">
        <v>0</v>
      </c>
      <c r="S231" s="38">
        <v>0</v>
      </c>
      <c r="T231" s="38">
        <v>0</v>
      </c>
    </row>
    <row r="232" spans="1:20" ht="24.95" customHeight="1" x14ac:dyDescent="0.2">
      <c r="A232" s="47">
        <v>209</v>
      </c>
      <c r="B232" s="43" t="s">
        <v>156</v>
      </c>
      <c r="C232" s="38">
        <f t="shared" si="21"/>
        <v>2794065.76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2655826.7599999998</v>
      </c>
      <c r="J232" s="39">
        <v>0</v>
      </c>
      <c r="K232" s="38">
        <v>0</v>
      </c>
      <c r="L232" s="38">
        <v>0</v>
      </c>
      <c r="M232" s="38">
        <v>0</v>
      </c>
      <c r="N232" s="38">
        <v>0</v>
      </c>
      <c r="O232" s="38">
        <v>0</v>
      </c>
      <c r="P232" s="38">
        <v>0</v>
      </c>
      <c r="Q232" s="38">
        <v>138239</v>
      </c>
      <c r="R232" s="38">
        <v>0</v>
      </c>
      <c r="S232" s="38">
        <v>0</v>
      </c>
      <c r="T232" s="38">
        <v>0</v>
      </c>
    </row>
    <row r="233" spans="1:20" ht="24.95" customHeight="1" x14ac:dyDescent="0.2">
      <c r="A233" s="47">
        <v>210</v>
      </c>
      <c r="B233" s="44" t="s">
        <v>167</v>
      </c>
      <c r="C233" s="38">
        <f t="shared" si="21"/>
        <v>240000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9">
        <v>0</v>
      </c>
      <c r="K233" s="38">
        <v>0</v>
      </c>
      <c r="L233" s="38">
        <v>0</v>
      </c>
      <c r="M233" s="38">
        <v>0</v>
      </c>
      <c r="N233" s="38">
        <v>0</v>
      </c>
      <c r="O233" s="38">
        <v>0</v>
      </c>
      <c r="P233" s="38">
        <v>0</v>
      </c>
      <c r="Q233" s="38">
        <v>240000</v>
      </c>
      <c r="R233" s="38">
        <v>0</v>
      </c>
      <c r="S233" s="38">
        <v>0</v>
      </c>
      <c r="T233" s="38">
        <v>0</v>
      </c>
    </row>
    <row r="234" spans="1:20" ht="24.95" customHeight="1" x14ac:dyDescent="0.2">
      <c r="A234" s="47">
        <v>211</v>
      </c>
      <c r="B234" s="43" t="s">
        <v>55</v>
      </c>
      <c r="C234" s="38">
        <f t="shared" si="21"/>
        <v>25595980.210000001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9">
        <v>0</v>
      </c>
      <c r="K234" s="38">
        <v>0</v>
      </c>
      <c r="L234" s="38">
        <v>0</v>
      </c>
      <c r="M234" s="38">
        <v>0</v>
      </c>
      <c r="N234" s="38">
        <v>25024841</v>
      </c>
      <c r="O234" s="38">
        <v>0</v>
      </c>
      <c r="P234" s="38">
        <v>0</v>
      </c>
      <c r="Q234" s="38">
        <v>267360</v>
      </c>
      <c r="R234" s="38">
        <v>303779.21000000002</v>
      </c>
      <c r="S234" s="38">
        <v>0</v>
      </c>
      <c r="T234" s="38">
        <v>0</v>
      </c>
    </row>
    <row r="235" spans="1:20" ht="24.95" customHeight="1" x14ac:dyDescent="0.2">
      <c r="A235" s="47">
        <v>212</v>
      </c>
      <c r="B235" s="45" t="s">
        <v>56</v>
      </c>
      <c r="C235" s="38">
        <f t="shared" si="21"/>
        <v>7127353.4000000004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9">
        <v>0</v>
      </c>
      <c r="K235" s="38">
        <v>0</v>
      </c>
      <c r="L235" s="38">
        <v>7006155</v>
      </c>
      <c r="M235" s="38">
        <v>0</v>
      </c>
      <c r="N235" s="38">
        <v>0</v>
      </c>
      <c r="O235" s="38">
        <v>0</v>
      </c>
      <c r="P235" s="38">
        <v>0</v>
      </c>
      <c r="Q235" s="38">
        <v>81060</v>
      </c>
      <c r="R235" s="38">
        <v>40138.400000000001</v>
      </c>
      <c r="S235" s="38">
        <v>0</v>
      </c>
      <c r="T235" s="38">
        <v>0</v>
      </c>
    </row>
    <row r="236" spans="1:20" ht="24.95" customHeight="1" x14ac:dyDescent="0.2">
      <c r="A236" s="47">
        <v>213</v>
      </c>
      <c r="B236" s="45" t="s">
        <v>367</v>
      </c>
      <c r="C236" s="38">
        <f t="shared" si="21"/>
        <v>1033175.72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988709.72</v>
      </c>
      <c r="J236" s="39">
        <v>0</v>
      </c>
      <c r="K236" s="38">
        <v>0</v>
      </c>
      <c r="L236" s="38">
        <v>0</v>
      </c>
      <c r="M236" s="38">
        <v>0</v>
      </c>
      <c r="N236" s="38">
        <v>0</v>
      </c>
      <c r="O236" s="38">
        <v>0</v>
      </c>
      <c r="P236" s="38">
        <v>0</v>
      </c>
      <c r="Q236" s="38">
        <v>44466</v>
      </c>
      <c r="R236" s="38">
        <v>0</v>
      </c>
      <c r="S236" s="38">
        <v>0</v>
      </c>
      <c r="T236" s="38">
        <v>0</v>
      </c>
    </row>
    <row r="237" spans="1:20" ht="24.95" customHeight="1" x14ac:dyDescent="0.2">
      <c r="A237" s="47">
        <v>214</v>
      </c>
      <c r="B237" s="45" t="s">
        <v>368</v>
      </c>
      <c r="C237" s="38">
        <f t="shared" si="21"/>
        <v>1485390.8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1403122.8</v>
      </c>
      <c r="J237" s="39">
        <v>0</v>
      </c>
      <c r="K237" s="38">
        <v>0</v>
      </c>
      <c r="L237" s="38">
        <v>0</v>
      </c>
      <c r="M237" s="38">
        <v>0</v>
      </c>
      <c r="N237" s="38">
        <v>0</v>
      </c>
      <c r="O237" s="38">
        <v>0</v>
      </c>
      <c r="P237" s="38">
        <v>0</v>
      </c>
      <c r="Q237" s="38">
        <v>82268</v>
      </c>
      <c r="R237" s="38">
        <v>0</v>
      </c>
      <c r="S237" s="38">
        <v>0</v>
      </c>
      <c r="T237" s="38">
        <v>0</v>
      </c>
    </row>
    <row r="238" spans="1:20" ht="24.95" customHeight="1" x14ac:dyDescent="0.2">
      <c r="A238" s="47">
        <v>215</v>
      </c>
      <c r="B238" s="45" t="s">
        <v>369</v>
      </c>
      <c r="C238" s="38">
        <f t="shared" si="21"/>
        <v>120000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9">
        <v>0</v>
      </c>
      <c r="K238" s="38">
        <v>0</v>
      </c>
      <c r="L238" s="38">
        <v>0</v>
      </c>
      <c r="M238" s="38">
        <v>0</v>
      </c>
      <c r="N238" s="38">
        <v>0</v>
      </c>
      <c r="O238" s="38">
        <v>0</v>
      </c>
      <c r="P238" s="38">
        <v>0</v>
      </c>
      <c r="Q238" s="38">
        <v>120000</v>
      </c>
      <c r="R238" s="38">
        <v>0</v>
      </c>
      <c r="S238" s="38">
        <v>0</v>
      </c>
      <c r="T238" s="38">
        <v>0</v>
      </c>
    </row>
    <row r="239" spans="1:20" ht="24.95" customHeight="1" x14ac:dyDescent="0.2">
      <c r="A239" s="47">
        <v>216</v>
      </c>
      <c r="B239" s="45" t="s">
        <v>370</v>
      </c>
      <c r="C239" s="38">
        <f t="shared" si="21"/>
        <v>3108802.53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2991939.53</v>
      </c>
      <c r="J239" s="39">
        <v>0</v>
      </c>
      <c r="K239" s="38">
        <v>0</v>
      </c>
      <c r="L239" s="38">
        <v>0</v>
      </c>
      <c r="M239" s="38">
        <v>0</v>
      </c>
      <c r="N239" s="38">
        <v>0</v>
      </c>
      <c r="O239" s="38">
        <v>0</v>
      </c>
      <c r="P239" s="38">
        <v>0</v>
      </c>
      <c r="Q239" s="38">
        <v>116863</v>
      </c>
      <c r="R239" s="38">
        <v>0</v>
      </c>
      <c r="S239" s="38">
        <v>0</v>
      </c>
      <c r="T239" s="38">
        <v>0</v>
      </c>
    </row>
    <row r="240" spans="1:20" ht="24.95" customHeight="1" x14ac:dyDescent="0.2">
      <c r="A240" s="47">
        <v>217</v>
      </c>
      <c r="B240" s="45" t="s">
        <v>371</v>
      </c>
      <c r="C240" s="38">
        <f t="shared" si="21"/>
        <v>34739249.200000003</v>
      </c>
      <c r="D240" s="38">
        <v>7874626.2000000002</v>
      </c>
      <c r="E240" s="38">
        <v>890436.4</v>
      </c>
      <c r="F240" s="38">
        <v>1707125</v>
      </c>
      <c r="G240" s="38">
        <v>2359929.6</v>
      </c>
      <c r="H240" s="38">
        <v>2709548.8</v>
      </c>
      <c r="I240" s="38">
        <v>0</v>
      </c>
      <c r="J240" s="39">
        <v>0</v>
      </c>
      <c r="K240" s="38">
        <v>0</v>
      </c>
      <c r="L240" s="38">
        <v>6948681.5999999996</v>
      </c>
      <c r="M240" s="38">
        <v>538085.80000000005</v>
      </c>
      <c r="N240" s="38">
        <v>9942296</v>
      </c>
      <c r="O240" s="38">
        <v>674655.8</v>
      </c>
      <c r="P240" s="38">
        <v>0</v>
      </c>
      <c r="Q240" s="38">
        <v>120000</v>
      </c>
      <c r="R240" s="38">
        <v>973864</v>
      </c>
      <c r="S240" s="38">
        <v>0</v>
      </c>
      <c r="T240" s="38">
        <v>0</v>
      </c>
    </row>
    <row r="241" spans="1:20" ht="24.95" customHeight="1" x14ac:dyDescent="0.2">
      <c r="A241" s="47">
        <v>218</v>
      </c>
      <c r="B241" s="45" t="s">
        <v>372</v>
      </c>
      <c r="C241" s="38">
        <f t="shared" si="21"/>
        <v>120000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9">
        <v>0</v>
      </c>
      <c r="K241" s="38">
        <v>0</v>
      </c>
      <c r="L241" s="38">
        <v>0</v>
      </c>
      <c r="M241" s="38">
        <v>0</v>
      </c>
      <c r="N241" s="38">
        <v>0</v>
      </c>
      <c r="O241" s="38">
        <v>0</v>
      </c>
      <c r="P241" s="38">
        <v>0</v>
      </c>
      <c r="Q241" s="38">
        <v>120000</v>
      </c>
      <c r="R241" s="38">
        <v>0</v>
      </c>
      <c r="S241" s="38">
        <v>0</v>
      </c>
      <c r="T241" s="38">
        <v>0</v>
      </c>
    </row>
    <row r="242" spans="1:20" ht="24.95" customHeight="1" x14ac:dyDescent="0.2">
      <c r="A242" s="47">
        <v>219</v>
      </c>
      <c r="B242" s="45" t="s">
        <v>373</v>
      </c>
      <c r="C242" s="38">
        <f t="shared" si="21"/>
        <v>120000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9">
        <v>0</v>
      </c>
      <c r="K242" s="38">
        <v>0</v>
      </c>
      <c r="L242" s="38">
        <v>0</v>
      </c>
      <c r="M242" s="38">
        <v>0</v>
      </c>
      <c r="N242" s="38">
        <v>0</v>
      </c>
      <c r="O242" s="38">
        <v>0</v>
      </c>
      <c r="P242" s="38">
        <v>0</v>
      </c>
      <c r="Q242" s="38">
        <v>120000</v>
      </c>
      <c r="R242" s="38">
        <v>0</v>
      </c>
      <c r="S242" s="38">
        <v>0</v>
      </c>
      <c r="T242" s="38">
        <v>0</v>
      </c>
    </row>
    <row r="243" spans="1:20" ht="24.95" customHeight="1" x14ac:dyDescent="0.2">
      <c r="A243" s="47">
        <v>220</v>
      </c>
      <c r="B243" s="45" t="s">
        <v>374</v>
      </c>
      <c r="C243" s="38">
        <f t="shared" si="21"/>
        <v>1759202.92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1607197.92</v>
      </c>
      <c r="J243" s="39">
        <v>0</v>
      </c>
      <c r="K243" s="38">
        <v>0</v>
      </c>
      <c r="L243" s="38">
        <v>0</v>
      </c>
      <c r="M243" s="38">
        <v>0</v>
      </c>
      <c r="N243" s="38">
        <v>0</v>
      </c>
      <c r="O243" s="38">
        <v>0</v>
      </c>
      <c r="P243" s="38">
        <v>0</v>
      </c>
      <c r="Q243" s="38">
        <v>152005</v>
      </c>
      <c r="R243" s="38">
        <v>0</v>
      </c>
      <c r="S243" s="38">
        <v>0</v>
      </c>
      <c r="T243" s="38">
        <v>0</v>
      </c>
    </row>
    <row r="244" spans="1:20" ht="24.95" customHeight="1" x14ac:dyDescent="0.2">
      <c r="A244" s="47">
        <v>221</v>
      </c>
      <c r="B244" s="45" t="s">
        <v>375</v>
      </c>
      <c r="C244" s="38">
        <f t="shared" si="21"/>
        <v>120000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9">
        <v>0</v>
      </c>
      <c r="K244" s="38">
        <v>0</v>
      </c>
      <c r="L244" s="38">
        <v>0</v>
      </c>
      <c r="M244" s="38">
        <v>0</v>
      </c>
      <c r="N244" s="38">
        <v>0</v>
      </c>
      <c r="O244" s="38">
        <v>0</v>
      </c>
      <c r="P244" s="38">
        <v>0</v>
      </c>
      <c r="Q244" s="38">
        <v>120000</v>
      </c>
      <c r="R244" s="38">
        <v>0</v>
      </c>
      <c r="S244" s="38">
        <v>0</v>
      </c>
      <c r="T244" s="38">
        <v>0</v>
      </c>
    </row>
    <row r="245" spans="1:20" ht="24.95" customHeight="1" x14ac:dyDescent="0.2">
      <c r="A245" s="47">
        <v>222</v>
      </c>
      <c r="B245" s="45" t="s">
        <v>376</v>
      </c>
      <c r="C245" s="38">
        <f t="shared" si="21"/>
        <v>787117.5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9">
        <v>0</v>
      </c>
      <c r="K245" s="38">
        <v>0</v>
      </c>
      <c r="L245" s="38">
        <v>0</v>
      </c>
      <c r="M245" s="38">
        <v>0</v>
      </c>
      <c r="N245" s="38">
        <v>0</v>
      </c>
      <c r="O245" s="38">
        <v>0</v>
      </c>
      <c r="P245" s="38">
        <v>0</v>
      </c>
      <c r="Q245" s="38">
        <v>787117.5</v>
      </c>
      <c r="R245" s="38">
        <v>0</v>
      </c>
      <c r="S245" s="38">
        <v>0</v>
      </c>
      <c r="T245" s="38">
        <v>0</v>
      </c>
    </row>
    <row r="246" spans="1:20" ht="24.95" customHeight="1" x14ac:dyDescent="0.2">
      <c r="A246" s="47">
        <v>223</v>
      </c>
      <c r="B246" s="45" t="s">
        <v>177</v>
      </c>
      <c r="C246" s="38">
        <f t="shared" si="21"/>
        <v>809003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9">
        <v>0</v>
      </c>
      <c r="K246" s="38">
        <v>0</v>
      </c>
      <c r="L246" s="38">
        <v>0</v>
      </c>
      <c r="M246" s="38">
        <v>0</v>
      </c>
      <c r="N246" s="38">
        <v>0</v>
      </c>
      <c r="O246" s="38">
        <v>0</v>
      </c>
      <c r="P246" s="38">
        <v>0</v>
      </c>
      <c r="Q246" s="38">
        <v>809003</v>
      </c>
      <c r="R246" s="38">
        <v>0</v>
      </c>
      <c r="S246" s="38">
        <v>0</v>
      </c>
      <c r="T246" s="38">
        <v>0</v>
      </c>
    </row>
    <row r="247" spans="1:20" ht="24.95" customHeight="1" x14ac:dyDescent="0.2">
      <c r="A247" s="47">
        <v>224</v>
      </c>
      <c r="B247" s="45" t="s">
        <v>377</v>
      </c>
      <c r="C247" s="38">
        <f t="shared" si="21"/>
        <v>14949969.57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9">
        <v>0</v>
      </c>
      <c r="K247" s="38">
        <v>0</v>
      </c>
      <c r="L247" s="38">
        <v>14142518.92</v>
      </c>
      <c r="M247" s="38">
        <v>0</v>
      </c>
      <c r="N247" s="38">
        <v>0</v>
      </c>
      <c r="O247" s="38">
        <v>0</v>
      </c>
      <c r="P247" s="38">
        <v>0</v>
      </c>
      <c r="Q247" s="38">
        <v>412764</v>
      </c>
      <c r="R247" s="38">
        <v>394686.65</v>
      </c>
      <c r="S247" s="38">
        <v>0</v>
      </c>
      <c r="T247" s="38">
        <v>0</v>
      </c>
    </row>
    <row r="248" spans="1:20" ht="24.95" customHeight="1" x14ac:dyDescent="0.2">
      <c r="A248" s="47">
        <v>225</v>
      </c>
      <c r="B248" s="45" t="s">
        <v>378</v>
      </c>
      <c r="C248" s="38">
        <f t="shared" si="21"/>
        <v>2958339.18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2838045.18</v>
      </c>
      <c r="J248" s="39">
        <v>0</v>
      </c>
      <c r="K248" s="38">
        <v>0</v>
      </c>
      <c r="L248" s="38">
        <v>0</v>
      </c>
      <c r="M248" s="38">
        <v>0</v>
      </c>
      <c r="N248" s="38">
        <v>0</v>
      </c>
      <c r="O248" s="38">
        <v>0</v>
      </c>
      <c r="P248" s="38">
        <v>0</v>
      </c>
      <c r="Q248" s="38">
        <v>120294</v>
      </c>
      <c r="R248" s="38">
        <v>0</v>
      </c>
      <c r="S248" s="38">
        <v>0</v>
      </c>
      <c r="T248" s="38">
        <v>0</v>
      </c>
    </row>
    <row r="249" spans="1:20" ht="24.95" customHeight="1" x14ac:dyDescent="0.2">
      <c r="A249" s="47">
        <v>226</v>
      </c>
      <c r="B249" s="45" t="s">
        <v>379</v>
      </c>
      <c r="C249" s="38">
        <f t="shared" si="21"/>
        <v>26653023</v>
      </c>
      <c r="D249" s="38">
        <v>12558348</v>
      </c>
      <c r="E249" s="38">
        <v>1420056</v>
      </c>
      <c r="F249" s="38">
        <v>2722500</v>
      </c>
      <c r="G249" s="38">
        <v>3763584</v>
      </c>
      <c r="H249" s="38">
        <v>4321152</v>
      </c>
      <c r="I249" s="38">
        <v>0</v>
      </c>
      <c r="J249" s="39">
        <v>0</v>
      </c>
      <c r="K249" s="38">
        <v>0</v>
      </c>
      <c r="L249" s="38">
        <v>0</v>
      </c>
      <c r="M249" s="38">
        <v>858132</v>
      </c>
      <c r="N249" s="38">
        <v>0</v>
      </c>
      <c r="O249" s="38">
        <v>0</v>
      </c>
      <c r="P249" s="38">
        <v>0</v>
      </c>
      <c r="Q249" s="38">
        <v>120000</v>
      </c>
      <c r="R249" s="38">
        <v>889251</v>
      </c>
      <c r="S249" s="38">
        <v>0</v>
      </c>
      <c r="T249" s="38">
        <v>0</v>
      </c>
    </row>
    <row r="250" spans="1:20" ht="24.95" customHeight="1" x14ac:dyDescent="0.2">
      <c r="A250" s="47">
        <v>227</v>
      </c>
      <c r="B250" s="45" t="s">
        <v>380</v>
      </c>
      <c r="C250" s="38">
        <f t="shared" si="21"/>
        <v>1658520.52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1531394.52</v>
      </c>
      <c r="J250" s="39">
        <v>0</v>
      </c>
      <c r="K250" s="38">
        <v>0</v>
      </c>
      <c r="L250" s="38">
        <v>0</v>
      </c>
      <c r="M250" s="38">
        <v>0</v>
      </c>
      <c r="N250" s="38">
        <v>0</v>
      </c>
      <c r="O250" s="38">
        <v>0</v>
      </c>
      <c r="P250" s="38">
        <v>0</v>
      </c>
      <c r="Q250" s="38">
        <v>127126</v>
      </c>
      <c r="R250" s="38">
        <v>0</v>
      </c>
      <c r="S250" s="38">
        <v>0</v>
      </c>
      <c r="T250" s="38">
        <v>0</v>
      </c>
    </row>
    <row r="251" spans="1:20" ht="24.95" customHeight="1" x14ac:dyDescent="0.2">
      <c r="A251" s="47">
        <v>228</v>
      </c>
      <c r="B251" s="45" t="s">
        <v>381</v>
      </c>
      <c r="C251" s="38">
        <f t="shared" si="21"/>
        <v>36039906.399999999</v>
      </c>
      <c r="D251" s="38">
        <v>10630250.4</v>
      </c>
      <c r="E251" s="38">
        <v>1048882.8</v>
      </c>
      <c r="F251" s="38">
        <v>1657784.8</v>
      </c>
      <c r="G251" s="38">
        <v>1634214.4</v>
      </c>
      <c r="H251" s="38">
        <v>2655598.4</v>
      </c>
      <c r="I251" s="38">
        <v>0</v>
      </c>
      <c r="J251" s="39">
        <v>0</v>
      </c>
      <c r="K251" s="38">
        <v>0</v>
      </c>
      <c r="L251" s="38">
        <v>4391951.2</v>
      </c>
      <c r="M251" s="38">
        <v>412482</v>
      </c>
      <c r="N251" s="38">
        <v>12205538.800000001</v>
      </c>
      <c r="O251" s="38">
        <v>349627.6</v>
      </c>
      <c r="P251" s="38">
        <v>0</v>
      </c>
      <c r="Q251" s="38">
        <v>120000</v>
      </c>
      <c r="R251" s="38">
        <v>933576</v>
      </c>
      <c r="S251" s="38">
        <v>0</v>
      </c>
      <c r="T251" s="38">
        <v>0</v>
      </c>
    </row>
    <row r="252" spans="1:20" ht="24.95" customHeight="1" x14ac:dyDescent="0.2">
      <c r="A252" s="47">
        <v>229</v>
      </c>
      <c r="B252" s="45" t="s">
        <v>382</v>
      </c>
      <c r="C252" s="38">
        <f t="shared" si="21"/>
        <v>120000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9">
        <v>0</v>
      </c>
      <c r="K252" s="38">
        <v>0</v>
      </c>
      <c r="L252" s="38">
        <v>0</v>
      </c>
      <c r="M252" s="38">
        <v>0</v>
      </c>
      <c r="N252" s="38">
        <v>0</v>
      </c>
      <c r="O252" s="38">
        <v>0</v>
      </c>
      <c r="P252" s="38">
        <v>0</v>
      </c>
      <c r="Q252" s="38">
        <v>120000</v>
      </c>
      <c r="R252" s="38">
        <v>0</v>
      </c>
      <c r="S252" s="38">
        <v>0</v>
      </c>
      <c r="T252" s="38">
        <v>0</v>
      </c>
    </row>
    <row r="253" spans="1:20" ht="24.95" customHeight="1" x14ac:dyDescent="0.2">
      <c r="A253" s="47">
        <v>230</v>
      </c>
      <c r="B253" s="45" t="s">
        <v>383</v>
      </c>
      <c r="C253" s="38">
        <f t="shared" si="21"/>
        <v>120000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9">
        <v>0</v>
      </c>
      <c r="K253" s="38">
        <v>0</v>
      </c>
      <c r="L253" s="38">
        <v>0</v>
      </c>
      <c r="M253" s="38">
        <v>0</v>
      </c>
      <c r="N253" s="38">
        <v>0</v>
      </c>
      <c r="O253" s="38">
        <v>0</v>
      </c>
      <c r="P253" s="38">
        <v>0</v>
      </c>
      <c r="Q253" s="38">
        <v>120000</v>
      </c>
      <c r="R253" s="38">
        <v>0</v>
      </c>
      <c r="S253" s="38">
        <v>0</v>
      </c>
      <c r="T253" s="38">
        <v>0</v>
      </c>
    </row>
    <row r="254" spans="1:20" ht="24.95" customHeight="1" x14ac:dyDescent="0.2">
      <c r="A254" s="47">
        <v>231</v>
      </c>
      <c r="B254" s="45" t="s">
        <v>384</v>
      </c>
      <c r="C254" s="38">
        <f t="shared" si="21"/>
        <v>4820878.17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4674927.17</v>
      </c>
      <c r="J254" s="39">
        <v>0</v>
      </c>
      <c r="K254" s="38">
        <v>0</v>
      </c>
      <c r="L254" s="38">
        <v>0</v>
      </c>
      <c r="M254" s="38">
        <v>0</v>
      </c>
      <c r="N254" s="38">
        <v>0</v>
      </c>
      <c r="O254" s="38">
        <v>0</v>
      </c>
      <c r="P254" s="38">
        <v>0</v>
      </c>
      <c r="Q254" s="38">
        <v>145951</v>
      </c>
      <c r="R254" s="38">
        <v>0</v>
      </c>
      <c r="S254" s="38">
        <v>0</v>
      </c>
      <c r="T254" s="38">
        <v>0</v>
      </c>
    </row>
    <row r="255" spans="1:20" ht="24.95" customHeight="1" x14ac:dyDescent="0.2">
      <c r="A255" s="47">
        <v>232</v>
      </c>
      <c r="B255" s="45" t="s">
        <v>385</v>
      </c>
      <c r="C255" s="38">
        <f t="shared" si="21"/>
        <v>28776636</v>
      </c>
      <c r="D255" s="38">
        <v>14026659.9</v>
      </c>
      <c r="E255" s="38">
        <v>1586087.8</v>
      </c>
      <c r="F255" s="38">
        <v>3040812.5</v>
      </c>
      <c r="G255" s="38">
        <v>4203619.2</v>
      </c>
      <c r="H255" s="38">
        <v>4826377.5999999996</v>
      </c>
      <c r="I255" s="38">
        <v>0</v>
      </c>
      <c r="J255" s="39">
        <v>0</v>
      </c>
      <c r="K255" s="38">
        <v>0</v>
      </c>
      <c r="L255" s="38">
        <v>0</v>
      </c>
      <c r="M255" s="38">
        <v>0</v>
      </c>
      <c r="N255" s="38">
        <v>0</v>
      </c>
      <c r="O255" s="38">
        <v>0</v>
      </c>
      <c r="P255" s="38">
        <v>0</v>
      </c>
      <c r="Q255" s="38">
        <v>120000</v>
      </c>
      <c r="R255" s="38">
        <v>973079</v>
      </c>
      <c r="S255" s="38">
        <v>0</v>
      </c>
      <c r="T255" s="38">
        <v>0</v>
      </c>
    </row>
    <row r="256" spans="1:20" ht="24.95" customHeight="1" x14ac:dyDescent="0.2">
      <c r="A256" s="47">
        <v>233</v>
      </c>
      <c r="B256" s="45" t="s">
        <v>386</v>
      </c>
      <c r="C256" s="38">
        <f t="shared" si="21"/>
        <v>120000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9">
        <v>0</v>
      </c>
      <c r="K256" s="38">
        <v>0</v>
      </c>
      <c r="L256" s="38">
        <v>0</v>
      </c>
      <c r="M256" s="38">
        <v>0</v>
      </c>
      <c r="N256" s="38">
        <v>0</v>
      </c>
      <c r="O256" s="38">
        <v>0</v>
      </c>
      <c r="P256" s="38">
        <v>0</v>
      </c>
      <c r="Q256" s="38">
        <v>120000</v>
      </c>
      <c r="R256" s="38">
        <v>0</v>
      </c>
      <c r="S256" s="38">
        <v>0</v>
      </c>
      <c r="T256" s="38">
        <v>0</v>
      </c>
    </row>
    <row r="257" spans="1:20" ht="24.95" customHeight="1" x14ac:dyDescent="0.2">
      <c r="A257" s="47">
        <v>234</v>
      </c>
      <c r="B257" s="45" t="s">
        <v>387</v>
      </c>
      <c r="C257" s="38">
        <f t="shared" si="21"/>
        <v>2443692.2599999998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2323183.2599999998</v>
      </c>
      <c r="J257" s="39">
        <v>0</v>
      </c>
      <c r="K257" s="38">
        <v>0</v>
      </c>
      <c r="L257" s="38">
        <v>0</v>
      </c>
      <c r="M257" s="38">
        <v>0</v>
      </c>
      <c r="N257" s="38">
        <v>0</v>
      </c>
      <c r="O257" s="38">
        <v>0</v>
      </c>
      <c r="P257" s="38">
        <v>0</v>
      </c>
      <c r="Q257" s="38">
        <v>120509</v>
      </c>
      <c r="R257" s="38">
        <v>0</v>
      </c>
      <c r="S257" s="38">
        <v>0</v>
      </c>
      <c r="T257" s="38">
        <v>0</v>
      </c>
    </row>
    <row r="258" spans="1:20" ht="24.95" customHeight="1" x14ac:dyDescent="0.2">
      <c r="A258" s="47">
        <v>235</v>
      </c>
      <c r="B258" s="45" t="s">
        <v>388</v>
      </c>
      <c r="C258" s="38">
        <f t="shared" si="21"/>
        <v>120000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9">
        <v>0</v>
      </c>
      <c r="K258" s="38">
        <v>0</v>
      </c>
      <c r="L258" s="38">
        <v>0</v>
      </c>
      <c r="M258" s="38">
        <v>0</v>
      </c>
      <c r="N258" s="38">
        <v>0</v>
      </c>
      <c r="O258" s="38">
        <v>0</v>
      </c>
      <c r="P258" s="38">
        <v>0</v>
      </c>
      <c r="Q258" s="38">
        <v>120000</v>
      </c>
      <c r="R258" s="38">
        <v>0</v>
      </c>
      <c r="S258" s="38">
        <v>0</v>
      </c>
      <c r="T258" s="38">
        <v>0</v>
      </c>
    </row>
    <row r="259" spans="1:20" ht="24.95" customHeight="1" x14ac:dyDescent="0.2">
      <c r="A259" s="47">
        <v>236</v>
      </c>
      <c r="B259" s="45" t="s">
        <v>389</v>
      </c>
      <c r="C259" s="38">
        <f t="shared" si="21"/>
        <v>3581078.91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3435369.91</v>
      </c>
      <c r="J259" s="39">
        <v>0</v>
      </c>
      <c r="K259" s="38">
        <v>0</v>
      </c>
      <c r="L259" s="38">
        <v>0</v>
      </c>
      <c r="M259" s="38">
        <v>0</v>
      </c>
      <c r="N259" s="38">
        <v>0</v>
      </c>
      <c r="O259" s="38">
        <v>0</v>
      </c>
      <c r="P259" s="38">
        <v>0</v>
      </c>
      <c r="Q259" s="38">
        <v>145709</v>
      </c>
      <c r="R259" s="38">
        <v>0</v>
      </c>
      <c r="S259" s="38">
        <v>0</v>
      </c>
      <c r="T259" s="38">
        <v>0</v>
      </c>
    </row>
    <row r="260" spans="1:20" ht="24.95" customHeight="1" x14ac:dyDescent="0.2">
      <c r="A260" s="47">
        <v>237</v>
      </c>
      <c r="B260" s="45" t="s">
        <v>390</v>
      </c>
      <c r="C260" s="38">
        <f t="shared" si="21"/>
        <v>106420127.92</v>
      </c>
      <c r="D260" s="38">
        <v>31000000</v>
      </c>
      <c r="E260" s="38">
        <v>3800000</v>
      </c>
      <c r="F260" s="38">
        <v>7700000</v>
      </c>
      <c r="G260" s="38">
        <v>5600000</v>
      </c>
      <c r="H260" s="38">
        <v>11000000</v>
      </c>
      <c r="I260" s="38">
        <v>0</v>
      </c>
      <c r="J260" s="39">
        <v>0</v>
      </c>
      <c r="K260" s="38">
        <v>0</v>
      </c>
      <c r="L260" s="38">
        <v>14940013.6</v>
      </c>
      <c r="M260" s="38">
        <v>1600000</v>
      </c>
      <c r="N260" s="38">
        <v>26320955.199999999</v>
      </c>
      <c r="O260" s="38">
        <v>1496428</v>
      </c>
      <c r="P260" s="38">
        <v>0</v>
      </c>
      <c r="Q260" s="38">
        <v>2066320</v>
      </c>
      <c r="R260" s="38">
        <v>896411.12</v>
      </c>
      <c r="S260" s="38">
        <v>0</v>
      </c>
      <c r="T260" s="38">
        <v>0</v>
      </c>
    </row>
    <row r="261" spans="1:20" ht="24.95" customHeight="1" x14ac:dyDescent="0.2">
      <c r="A261" s="47">
        <v>238</v>
      </c>
      <c r="B261" s="45" t="s">
        <v>391</v>
      </c>
      <c r="C261" s="38">
        <f t="shared" si="21"/>
        <v>103431827.06</v>
      </c>
      <c r="D261" s="38">
        <v>24813643.75</v>
      </c>
      <c r="E261" s="38">
        <v>2067287.2</v>
      </c>
      <c r="F261" s="38">
        <v>5577127.2999999998</v>
      </c>
      <c r="G261" s="38">
        <v>5995729.2000000002</v>
      </c>
      <c r="H261" s="38">
        <v>8988530.0899999999</v>
      </c>
      <c r="I261" s="38">
        <v>0</v>
      </c>
      <c r="J261" s="39">
        <v>0</v>
      </c>
      <c r="K261" s="38">
        <v>0</v>
      </c>
      <c r="L261" s="38">
        <v>20575725.559999999</v>
      </c>
      <c r="M261" s="38">
        <v>845195.65</v>
      </c>
      <c r="N261" s="38">
        <v>31177232.300000001</v>
      </c>
      <c r="O261" s="38">
        <v>1129003.99</v>
      </c>
      <c r="P261" s="38">
        <v>0</v>
      </c>
      <c r="Q261" s="38">
        <v>1176140</v>
      </c>
      <c r="R261" s="38">
        <v>1086212.02</v>
      </c>
      <c r="S261" s="38">
        <v>0</v>
      </c>
      <c r="T261" s="38">
        <v>0</v>
      </c>
    </row>
    <row r="262" spans="1:20" ht="24.95" customHeight="1" x14ac:dyDescent="0.2">
      <c r="A262" s="47">
        <v>239</v>
      </c>
      <c r="B262" s="45" t="s">
        <v>392</v>
      </c>
      <c r="C262" s="38">
        <f t="shared" si="21"/>
        <v>2667123.7400000002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2544202.7400000002</v>
      </c>
      <c r="J262" s="39">
        <v>0</v>
      </c>
      <c r="K262" s="38">
        <v>0</v>
      </c>
      <c r="L262" s="38">
        <v>0</v>
      </c>
      <c r="M262" s="38">
        <v>0</v>
      </c>
      <c r="N262" s="38">
        <v>0</v>
      </c>
      <c r="O262" s="38">
        <v>0</v>
      </c>
      <c r="P262" s="38">
        <v>0</v>
      </c>
      <c r="Q262" s="38">
        <v>122921</v>
      </c>
      <c r="R262" s="38">
        <v>0</v>
      </c>
      <c r="S262" s="38">
        <v>0</v>
      </c>
      <c r="T262" s="38">
        <v>0</v>
      </c>
    </row>
    <row r="263" spans="1:20" ht="24.95" customHeight="1" x14ac:dyDescent="0.2">
      <c r="A263" s="47">
        <v>240</v>
      </c>
      <c r="B263" s="45" t="s">
        <v>393</v>
      </c>
      <c r="C263" s="38">
        <f t="shared" si="21"/>
        <v>117300519.47</v>
      </c>
      <c r="D263" s="38">
        <v>28000000</v>
      </c>
      <c r="E263" s="38">
        <v>3700000</v>
      </c>
      <c r="F263" s="38">
        <v>5100000</v>
      </c>
      <c r="G263" s="38">
        <v>5500000</v>
      </c>
      <c r="H263" s="38">
        <v>9000000</v>
      </c>
      <c r="I263" s="38">
        <v>0</v>
      </c>
      <c r="J263" s="39">
        <v>0</v>
      </c>
      <c r="K263" s="38">
        <v>0</v>
      </c>
      <c r="L263" s="38">
        <v>13000000</v>
      </c>
      <c r="M263" s="38">
        <v>1500000</v>
      </c>
      <c r="N263" s="38">
        <v>47000000</v>
      </c>
      <c r="O263" s="38">
        <v>1500000</v>
      </c>
      <c r="P263" s="38">
        <v>0</v>
      </c>
      <c r="Q263" s="38">
        <v>2133640</v>
      </c>
      <c r="R263" s="38">
        <v>866879.47</v>
      </c>
      <c r="S263" s="38">
        <v>0</v>
      </c>
      <c r="T263" s="38">
        <v>0</v>
      </c>
    </row>
    <row r="264" spans="1:20" ht="24.95" customHeight="1" x14ac:dyDescent="0.2">
      <c r="A264" s="47">
        <v>241</v>
      </c>
      <c r="B264" s="45" t="s">
        <v>64</v>
      </c>
      <c r="C264" s="38">
        <f t="shared" si="21"/>
        <v>12808650.199999999</v>
      </c>
      <c r="D264" s="38">
        <v>7443123.5999999996</v>
      </c>
      <c r="E264" s="38">
        <v>734410.2</v>
      </c>
      <c r="F264" s="38">
        <v>1160753.2</v>
      </c>
      <c r="G264" s="38">
        <v>1144249.6000000001</v>
      </c>
      <c r="H264" s="38">
        <v>1859405.6</v>
      </c>
      <c r="I264" s="38">
        <v>0</v>
      </c>
      <c r="J264" s="39">
        <v>0</v>
      </c>
      <c r="K264" s="38">
        <v>0</v>
      </c>
      <c r="L264" s="38">
        <v>0</v>
      </c>
      <c r="M264" s="38">
        <v>0</v>
      </c>
      <c r="N264" s="38">
        <v>0</v>
      </c>
      <c r="O264" s="38">
        <v>0</v>
      </c>
      <c r="P264" s="38">
        <v>0</v>
      </c>
      <c r="Q264" s="38">
        <v>120000</v>
      </c>
      <c r="R264" s="38">
        <v>346708</v>
      </c>
      <c r="S264" s="38">
        <v>0</v>
      </c>
      <c r="T264" s="38">
        <v>0</v>
      </c>
    </row>
    <row r="265" spans="1:20" ht="24.95" customHeight="1" x14ac:dyDescent="0.2">
      <c r="A265" s="47">
        <v>242</v>
      </c>
      <c r="B265" s="45" t="s">
        <v>394</v>
      </c>
      <c r="C265" s="38">
        <f t="shared" si="21"/>
        <v>120000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9">
        <v>0</v>
      </c>
      <c r="K265" s="38">
        <v>0</v>
      </c>
      <c r="L265" s="38">
        <v>0</v>
      </c>
      <c r="M265" s="38">
        <v>0</v>
      </c>
      <c r="N265" s="38">
        <v>0</v>
      </c>
      <c r="O265" s="38">
        <v>0</v>
      </c>
      <c r="P265" s="38">
        <v>0</v>
      </c>
      <c r="Q265" s="38">
        <v>120000</v>
      </c>
      <c r="R265" s="38">
        <v>0</v>
      </c>
      <c r="S265" s="38">
        <v>0</v>
      </c>
      <c r="T265" s="38">
        <v>0</v>
      </c>
    </row>
    <row r="266" spans="1:20" ht="24.95" customHeight="1" x14ac:dyDescent="0.2">
      <c r="A266" s="47">
        <v>243</v>
      </c>
      <c r="B266" s="45" t="s">
        <v>65</v>
      </c>
      <c r="C266" s="38">
        <f t="shared" si="21"/>
        <v>13118646.600000001</v>
      </c>
      <c r="D266" s="38">
        <v>7624966.7999999998</v>
      </c>
      <c r="E266" s="38">
        <v>752352.6</v>
      </c>
      <c r="F266" s="38">
        <v>1189111.6000000001</v>
      </c>
      <c r="G266" s="38">
        <v>1172204.8</v>
      </c>
      <c r="H266" s="38">
        <v>1904832.8</v>
      </c>
      <c r="I266" s="38">
        <v>0</v>
      </c>
      <c r="J266" s="39">
        <v>0</v>
      </c>
      <c r="K266" s="38">
        <v>0</v>
      </c>
      <c r="L266" s="38">
        <v>0</v>
      </c>
      <c r="M266" s="38">
        <v>0</v>
      </c>
      <c r="N266" s="38">
        <v>0</v>
      </c>
      <c r="O266" s="38">
        <v>0</v>
      </c>
      <c r="P266" s="38">
        <v>0</v>
      </c>
      <c r="Q266" s="38">
        <v>120000</v>
      </c>
      <c r="R266" s="38">
        <v>355178</v>
      </c>
      <c r="S266" s="38">
        <v>0</v>
      </c>
      <c r="T266" s="38">
        <v>0</v>
      </c>
    </row>
    <row r="267" spans="1:20" ht="24.95" customHeight="1" x14ac:dyDescent="0.2">
      <c r="A267" s="47">
        <v>244</v>
      </c>
      <c r="B267" s="45" t="s">
        <v>395</v>
      </c>
      <c r="C267" s="38">
        <f t="shared" si="21"/>
        <v>1600226.63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1518572.63</v>
      </c>
      <c r="J267" s="39">
        <v>0</v>
      </c>
      <c r="K267" s="38">
        <v>0</v>
      </c>
      <c r="L267" s="38">
        <v>0</v>
      </c>
      <c r="M267" s="38">
        <v>0</v>
      </c>
      <c r="N267" s="38">
        <v>0</v>
      </c>
      <c r="O267" s="38">
        <v>0</v>
      </c>
      <c r="P267" s="38">
        <v>0</v>
      </c>
      <c r="Q267" s="38">
        <v>81654</v>
      </c>
      <c r="R267" s="38">
        <v>0</v>
      </c>
      <c r="S267" s="38">
        <v>0</v>
      </c>
      <c r="T267" s="38">
        <v>0</v>
      </c>
    </row>
    <row r="268" spans="1:20" ht="24.95" customHeight="1" x14ac:dyDescent="0.2">
      <c r="A268" s="47">
        <v>245</v>
      </c>
      <c r="B268" s="45" t="s">
        <v>396</v>
      </c>
      <c r="C268" s="38">
        <f t="shared" si="21"/>
        <v>176378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9">
        <v>0</v>
      </c>
      <c r="K268" s="38">
        <v>0</v>
      </c>
      <c r="L268" s="38">
        <v>0</v>
      </c>
      <c r="M268" s="38">
        <v>0</v>
      </c>
      <c r="N268" s="38">
        <v>0</v>
      </c>
      <c r="O268" s="38">
        <v>0</v>
      </c>
      <c r="P268" s="38">
        <v>0</v>
      </c>
      <c r="Q268" s="38">
        <v>176378</v>
      </c>
      <c r="R268" s="38">
        <v>0</v>
      </c>
      <c r="S268" s="38">
        <v>0</v>
      </c>
      <c r="T268" s="38">
        <v>0</v>
      </c>
    </row>
    <row r="269" spans="1:20" ht="24.95" customHeight="1" x14ac:dyDescent="0.2">
      <c r="A269" s="47">
        <v>246</v>
      </c>
      <c r="B269" s="45" t="s">
        <v>397</v>
      </c>
      <c r="C269" s="38">
        <f t="shared" si="21"/>
        <v>17562403.100000001</v>
      </c>
      <c r="D269" s="38">
        <v>8179935.9000000004</v>
      </c>
      <c r="E269" s="38">
        <v>924959.8</v>
      </c>
      <c r="F269" s="38">
        <v>1773312.5</v>
      </c>
      <c r="G269" s="38">
        <v>2451427.2000000002</v>
      </c>
      <c r="H269" s="38">
        <v>2814601.6</v>
      </c>
      <c r="I269" s="38">
        <v>0</v>
      </c>
      <c r="J269" s="39">
        <v>0</v>
      </c>
      <c r="K269" s="38">
        <v>0</v>
      </c>
      <c r="L269" s="38">
        <v>0</v>
      </c>
      <c r="M269" s="38">
        <v>558948.1</v>
      </c>
      <c r="N269" s="38">
        <v>0</v>
      </c>
      <c r="O269" s="38">
        <v>0</v>
      </c>
      <c r="P269" s="38">
        <v>0</v>
      </c>
      <c r="Q269" s="38">
        <v>280000</v>
      </c>
      <c r="R269" s="38">
        <v>579218</v>
      </c>
      <c r="S269" s="38">
        <v>0</v>
      </c>
      <c r="T269" s="38">
        <v>0</v>
      </c>
    </row>
    <row r="270" spans="1:20" ht="24.95" customHeight="1" x14ac:dyDescent="0.2">
      <c r="A270" s="47">
        <v>247</v>
      </c>
      <c r="B270" s="45" t="s">
        <v>398</v>
      </c>
      <c r="C270" s="38">
        <f t="shared" si="21"/>
        <v>57157555.310000002</v>
      </c>
      <c r="D270" s="38">
        <v>10287438.16</v>
      </c>
      <c r="E270" s="38">
        <v>1559294.63</v>
      </c>
      <c r="F270" s="38">
        <v>2818473.37</v>
      </c>
      <c r="G270" s="38">
        <v>12703684.800000001</v>
      </c>
      <c r="H270" s="38">
        <v>4777435</v>
      </c>
      <c r="I270" s="38">
        <v>0</v>
      </c>
      <c r="J270" s="39">
        <v>0</v>
      </c>
      <c r="K270" s="38">
        <v>0</v>
      </c>
      <c r="L270" s="38">
        <v>11813346.1</v>
      </c>
      <c r="M270" s="38">
        <v>444546.5</v>
      </c>
      <c r="N270" s="38">
        <v>10328196.960000001</v>
      </c>
      <c r="O270" s="38">
        <v>861709.79</v>
      </c>
      <c r="P270" s="38">
        <v>0</v>
      </c>
      <c r="Q270" s="38">
        <v>463800</v>
      </c>
      <c r="R270" s="38">
        <v>1099630</v>
      </c>
      <c r="S270" s="38">
        <v>0</v>
      </c>
      <c r="T270" s="38">
        <v>0</v>
      </c>
    </row>
    <row r="271" spans="1:20" ht="24.95" customHeight="1" x14ac:dyDescent="0.2">
      <c r="A271" s="47">
        <v>248</v>
      </c>
      <c r="B271" s="45" t="s">
        <v>399</v>
      </c>
      <c r="C271" s="38">
        <f t="shared" si="21"/>
        <v>159145813.06</v>
      </c>
      <c r="D271" s="38">
        <v>39655817</v>
      </c>
      <c r="E271" s="38">
        <v>5218669</v>
      </c>
      <c r="F271" s="38">
        <v>9749606</v>
      </c>
      <c r="G271" s="38">
        <v>10609271</v>
      </c>
      <c r="H271" s="38">
        <v>36439661</v>
      </c>
      <c r="I271" s="38">
        <v>0</v>
      </c>
      <c r="J271" s="39">
        <v>0</v>
      </c>
      <c r="K271" s="38">
        <v>0</v>
      </c>
      <c r="L271" s="38">
        <v>17870907</v>
      </c>
      <c r="M271" s="38">
        <v>2568879</v>
      </c>
      <c r="N271" s="38">
        <v>30819959</v>
      </c>
      <c r="O271" s="38">
        <v>3742069</v>
      </c>
      <c r="P271" s="38">
        <v>0</v>
      </c>
      <c r="Q271" s="38">
        <v>1372870</v>
      </c>
      <c r="R271" s="38">
        <v>1098105.06</v>
      </c>
      <c r="S271" s="38">
        <v>0</v>
      </c>
      <c r="T271" s="38">
        <v>0</v>
      </c>
    </row>
    <row r="272" spans="1:20" ht="24.95" customHeight="1" x14ac:dyDescent="0.2">
      <c r="A272" s="47">
        <v>249</v>
      </c>
      <c r="B272" s="45" t="s">
        <v>400</v>
      </c>
      <c r="C272" s="38">
        <f t="shared" si="21"/>
        <v>100317017.18000001</v>
      </c>
      <c r="D272" s="38">
        <v>21184224</v>
      </c>
      <c r="E272" s="38">
        <v>315456</v>
      </c>
      <c r="F272" s="38">
        <v>4652376</v>
      </c>
      <c r="G272" s="38">
        <v>20644248</v>
      </c>
      <c r="H272" s="38">
        <v>7502448</v>
      </c>
      <c r="I272" s="38">
        <v>0</v>
      </c>
      <c r="J272" s="39">
        <v>0</v>
      </c>
      <c r="K272" s="38">
        <v>0</v>
      </c>
      <c r="L272" s="38">
        <v>18187536</v>
      </c>
      <c r="M272" s="38">
        <v>1180080</v>
      </c>
      <c r="N272" s="38">
        <v>23258304</v>
      </c>
      <c r="O272" s="38">
        <v>2013288</v>
      </c>
      <c r="P272" s="38">
        <v>0</v>
      </c>
      <c r="Q272" s="38">
        <v>796000</v>
      </c>
      <c r="R272" s="38">
        <v>583057.18000000005</v>
      </c>
      <c r="S272" s="38">
        <v>0</v>
      </c>
      <c r="T272" s="38">
        <v>0</v>
      </c>
    </row>
    <row r="273" spans="1:20" ht="24.95" customHeight="1" x14ac:dyDescent="0.2">
      <c r="A273" s="47">
        <v>250</v>
      </c>
      <c r="B273" s="45" t="s">
        <v>73</v>
      </c>
      <c r="C273" s="38">
        <f t="shared" si="21"/>
        <v>3826850.08</v>
      </c>
      <c r="D273" s="38">
        <v>3804559.88</v>
      </c>
      <c r="E273" s="38">
        <v>0</v>
      </c>
      <c r="F273" s="38">
        <v>0</v>
      </c>
      <c r="G273" s="38">
        <v>0</v>
      </c>
      <c r="H273" s="38">
        <v>0</v>
      </c>
      <c r="I273" s="38">
        <v>0</v>
      </c>
      <c r="J273" s="39">
        <v>0</v>
      </c>
      <c r="K273" s="38">
        <v>0</v>
      </c>
      <c r="L273" s="38">
        <v>0</v>
      </c>
      <c r="M273" s="38">
        <v>0</v>
      </c>
      <c r="N273" s="38">
        <v>0</v>
      </c>
      <c r="O273" s="38">
        <v>0</v>
      </c>
      <c r="P273" s="38">
        <v>0</v>
      </c>
      <c r="Q273" s="38">
        <v>0</v>
      </c>
      <c r="R273" s="38">
        <v>22290.2</v>
      </c>
      <c r="S273" s="38">
        <v>0</v>
      </c>
      <c r="T273" s="38">
        <v>0</v>
      </c>
    </row>
    <row r="274" spans="1:20" ht="24.95" customHeight="1" x14ac:dyDescent="0.2">
      <c r="A274" s="47">
        <v>251</v>
      </c>
      <c r="B274" s="45" t="s">
        <v>401</v>
      </c>
      <c r="C274" s="38">
        <f t="shared" si="21"/>
        <v>38386557.950000003</v>
      </c>
      <c r="D274" s="38">
        <v>7745543</v>
      </c>
      <c r="E274" s="38">
        <v>1019306</v>
      </c>
      <c r="F274" s="38">
        <v>1904285</v>
      </c>
      <c r="G274" s="38">
        <v>2072194</v>
      </c>
      <c r="H274" s="38">
        <v>7117366</v>
      </c>
      <c r="I274" s="38">
        <v>0</v>
      </c>
      <c r="J274" s="39">
        <v>0</v>
      </c>
      <c r="K274" s="38">
        <v>0</v>
      </c>
      <c r="L274" s="38">
        <v>3490531</v>
      </c>
      <c r="M274" s="38">
        <v>501751</v>
      </c>
      <c r="N274" s="38">
        <v>12855903</v>
      </c>
      <c r="O274" s="38">
        <v>730898</v>
      </c>
      <c r="P274" s="38">
        <v>0</v>
      </c>
      <c r="Q274" s="38">
        <v>734300</v>
      </c>
      <c r="R274" s="38">
        <v>214480.95</v>
      </c>
      <c r="S274" s="38">
        <v>0</v>
      </c>
      <c r="T274" s="38">
        <v>0</v>
      </c>
    </row>
    <row r="275" spans="1:20" ht="24.95" customHeight="1" x14ac:dyDescent="0.2">
      <c r="A275" s="47">
        <v>252</v>
      </c>
      <c r="B275" s="45" t="s">
        <v>402</v>
      </c>
      <c r="C275" s="38">
        <f t="shared" si="21"/>
        <v>67226787.020000011</v>
      </c>
      <c r="D275" s="38">
        <v>19859794.02</v>
      </c>
      <c r="E275" s="38">
        <v>1959558.39</v>
      </c>
      <c r="F275" s="38">
        <v>3097129.74</v>
      </c>
      <c r="G275" s="38">
        <v>3053094.72</v>
      </c>
      <c r="H275" s="38">
        <v>4961278.92</v>
      </c>
      <c r="I275" s="38">
        <v>0</v>
      </c>
      <c r="J275" s="39">
        <v>0</v>
      </c>
      <c r="K275" s="38">
        <v>0</v>
      </c>
      <c r="L275" s="38">
        <v>8205192.0599999996</v>
      </c>
      <c r="M275" s="38">
        <v>770612.85</v>
      </c>
      <c r="N275" s="38">
        <v>22802801.190000001</v>
      </c>
      <c r="O275" s="38">
        <v>653186.13</v>
      </c>
      <c r="P275" s="38">
        <v>0</v>
      </c>
      <c r="Q275" s="38">
        <v>120000</v>
      </c>
      <c r="R275" s="38">
        <v>1744139</v>
      </c>
      <c r="S275" s="38">
        <v>0</v>
      </c>
      <c r="T275" s="38">
        <v>0</v>
      </c>
    </row>
    <row r="276" spans="1:20" ht="24.95" customHeight="1" x14ac:dyDescent="0.2">
      <c r="A276" s="47">
        <v>253</v>
      </c>
      <c r="B276" s="45" t="s">
        <v>403</v>
      </c>
      <c r="C276" s="38">
        <f t="shared" si="21"/>
        <v>66542157.029999994</v>
      </c>
      <c r="D276" s="38">
        <v>12915657.52</v>
      </c>
      <c r="E276" s="38">
        <v>1465826.67</v>
      </c>
      <c r="F276" s="38">
        <v>2438404.7400000002</v>
      </c>
      <c r="G276" s="38">
        <v>2498005</v>
      </c>
      <c r="H276" s="38">
        <v>5169848.8899999997</v>
      </c>
      <c r="I276" s="38">
        <v>0</v>
      </c>
      <c r="J276" s="39">
        <v>0</v>
      </c>
      <c r="K276" s="38">
        <v>0</v>
      </c>
      <c r="L276" s="38">
        <v>23869718</v>
      </c>
      <c r="M276" s="38">
        <v>214512.4</v>
      </c>
      <c r="N276" s="38">
        <v>14604764.52</v>
      </c>
      <c r="O276" s="38">
        <v>1264219.32</v>
      </c>
      <c r="P276" s="38">
        <v>0</v>
      </c>
      <c r="Q276" s="38">
        <v>1354500</v>
      </c>
      <c r="R276" s="38">
        <v>746699.97</v>
      </c>
      <c r="S276" s="38">
        <v>0</v>
      </c>
      <c r="T276" s="38">
        <v>0</v>
      </c>
    </row>
    <row r="277" spans="1:20" ht="24.95" customHeight="1" x14ac:dyDescent="0.2">
      <c r="A277" s="47">
        <v>254</v>
      </c>
      <c r="B277" s="45" t="s">
        <v>404</v>
      </c>
      <c r="C277" s="38">
        <f t="shared" si="21"/>
        <v>63672650.819999993</v>
      </c>
      <c r="D277" s="38">
        <v>18807971.82</v>
      </c>
      <c r="E277" s="38">
        <v>1855775.49</v>
      </c>
      <c r="F277" s="38">
        <v>2933098.34</v>
      </c>
      <c r="G277" s="38">
        <v>2891395.52</v>
      </c>
      <c r="H277" s="38">
        <v>4698517.72</v>
      </c>
      <c r="I277" s="38">
        <v>0</v>
      </c>
      <c r="J277" s="39">
        <v>0</v>
      </c>
      <c r="K277" s="38">
        <v>0</v>
      </c>
      <c r="L277" s="38">
        <v>7770625.46</v>
      </c>
      <c r="M277" s="38">
        <v>729799.35</v>
      </c>
      <c r="N277" s="38">
        <v>21595110.289999999</v>
      </c>
      <c r="O277" s="38">
        <v>618591.82999999996</v>
      </c>
      <c r="P277" s="38">
        <v>0</v>
      </c>
      <c r="Q277" s="38">
        <v>120000</v>
      </c>
      <c r="R277" s="38">
        <v>1651765</v>
      </c>
      <c r="S277" s="38">
        <v>0</v>
      </c>
      <c r="T277" s="38">
        <v>0</v>
      </c>
    </row>
    <row r="278" spans="1:20" ht="24.95" customHeight="1" x14ac:dyDescent="0.2">
      <c r="A278" s="47">
        <v>255</v>
      </c>
      <c r="B278" s="45" t="s">
        <v>405</v>
      </c>
      <c r="C278" s="38">
        <f t="shared" si="21"/>
        <v>36668472</v>
      </c>
      <c r="D278" s="38">
        <v>20768550</v>
      </c>
      <c r="E278" s="38">
        <v>2049225</v>
      </c>
      <c r="F278" s="38">
        <v>3238850</v>
      </c>
      <c r="G278" s="38">
        <v>3192800</v>
      </c>
      <c r="H278" s="38">
        <v>5188300</v>
      </c>
      <c r="I278" s="38">
        <v>0</v>
      </c>
      <c r="J278" s="39">
        <v>0</v>
      </c>
      <c r="K278" s="38">
        <v>0</v>
      </c>
      <c r="L278" s="38">
        <v>0</v>
      </c>
      <c r="M278" s="38">
        <v>805875</v>
      </c>
      <c r="N278" s="38">
        <v>0</v>
      </c>
      <c r="O278" s="38">
        <v>0</v>
      </c>
      <c r="P278" s="38">
        <v>0</v>
      </c>
      <c r="Q278" s="38">
        <v>720000</v>
      </c>
      <c r="R278" s="38">
        <v>704872</v>
      </c>
      <c r="S278" s="38">
        <v>0</v>
      </c>
      <c r="T278" s="38">
        <v>0</v>
      </c>
    </row>
    <row r="279" spans="1:20" ht="24.95" customHeight="1" x14ac:dyDescent="0.2">
      <c r="A279" s="47">
        <v>256</v>
      </c>
      <c r="B279" s="45" t="s">
        <v>406</v>
      </c>
      <c r="C279" s="38">
        <f t="shared" si="21"/>
        <v>120000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9">
        <v>0</v>
      </c>
      <c r="K279" s="38">
        <v>0</v>
      </c>
      <c r="L279" s="38">
        <v>0</v>
      </c>
      <c r="M279" s="38">
        <v>0</v>
      </c>
      <c r="N279" s="38">
        <v>0</v>
      </c>
      <c r="O279" s="38">
        <v>0</v>
      </c>
      <c r="P279" s="38">
        <v>0</v>
      </c>
      <c r="Q279" s="38">
        <v>120000</v>
      </c>
      <c r="R279" s="38">
        <v>0</v>
      </c>
      <c r="S279" s="38">
        <v>0</v>
      </c>
      <c r="T279" s="38">
        <v>0</v>
      </c>
    </row>
    <row r="280" spans="1:20" ht="24.95" customHeight="1" x14ac:dyDescent="0.2">
      <c r="A280" s="47">
        <v>257</v>
      </c>
      <c r="B280" s="45" t="s">
        <v>407</v>
      </c>
      <c r="C280" s="38">
        <f t="shared" si="21"/>
        <v>120000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9">
        <v>0</v>
      </c>
      <c r="K280" s="38">
        <v>0</v>
      </c>
      <c r="L280" s="38">
        <v>0</v>
      </c>
      <c r="M280" s="38">
        <v>0</v>
      </c>
      <c r="N280" s="38">
        <v>0</v>
      </c>
      <c r="O280" s="38">
        <v>0</v>
      </c>
      <c r="P280" s="38">
        <v>0</v>
      </c>
      <c r="Q280" s="38">
        <v>120000</v>
      </c>
      <c r="R280" s="38">
        <v>0</v>
      </c>
      <c r="S280" s="38">
        <v>0</v>
      </c>
      <c r="T280" s="38">
        <v>0</v>
      </c>
    </row>
    <row r="281" spans="1:20" ht="24.95" customHeight="1" x14ac:dyDescent="0.2">
      <c r="A281" s="47">
        <v>258</v>
      </c>
      <c r="B281" s="45" t="s">
        <v>408</v>
      </c>
      <c r="C281" s="38">
        <f t="shared" si="21"/>
        <v>83995076.519999996</v>
      </c>
      <c r="D281" s="38">
        <v>17000000</v>
      </c>
      <c r="E281" s="38">
        <v>3000000</v>
      </c>
      <c r="F281" s="38">
        <v>0</v>
      </c>
      <c r="G281" s="38">
        <v>4000000</v>
      </c>
      <c r="H281" s="38">
        <v>9000000</v>
      </c>
      <c r="I281" s="38">
        <v>0</v>
      </c>
      <c r="J281" s="39">
        <v>0</v>
      </c>
      <c r="K281" s="38">
        <v>0</v>
      </c>
      <c r="L281" s="38">
        <v>18000000</v>
      </c>
      <c r="M281" s="38">
        <v>1837435</v>
      </c>
      <c r="N281" s="38">
        <v>29000000</v>
      </c>
      <c r="O281" s="38">
        <v>700000</v>
      </c>
      <c r="P281" s="38">
        <v>0</v>
      </c>
      <c r="Q281" s="38">
        <v>995770</v>
      </c>
      <c r="R281" s="38">
        <v>461871.52</v>
      </c>
      <c r="S281" s="38">
        <v>0</v>
      </c>
      <c r="T281" s="38">
        <v>0</v>
      </c>
    </row>
    <row r="282" spans="1:20" ht="24.95" customHeight="1" x14ac:dyDescent="0.2">
      <c r="A282" s="47">
        <v>259</v>
      </c>
      <c r="B282" s="43" t="s">
        <v>146</v>
      </c>
      <c r="C282" s="38">
        <f t="shared" si="21"/>
        <v>6012080.5799999991</v>
      </c>
      <c r="D282" s="38">
        <v>1954228.2</v>
      </c>
      <c r="E282" s="38">
        <v>293230.45</v>
      </c>
      <c r="F282" s="38">
        <v>0</v>
      </c>
      <c r="G282" s="38">
        <v>363230.5</v>
      </c>
      <c r="H282" s="38">
        <v>0</v>
      </c>
      <c r="I282" s="38">
        <v>0</v>
      </c>
      <c r="J282" s="39">
        <v>0</v>
      </c>
      <c r="K282" s="38">
        <v>0</v>
      </c>
      <c r="L282" s="38">
        <v>0</v>
      </c>
      <c r="M282" s="38">
        <v>0</v>
      </c>
      <c r="N282" s="38">
        <v>3060517.65</v>
      </c>
      <c r="O282" s="38">
        <v>222989.85</v>
      </c>
      <c r="P282" s="38">
        <v>0</v>
      </c>
      <c r="Q282" s="38">
        <v>0</v>
      </c>
      <c r="R282" s="38">
        <v>117883.93</v>
      </c>
      <c r="S282" s="38">
        <v>0</v>
      </c>
      <c r="T282" s="38">
        <v>0</v>
      </c>
    </row>
    <row r="283" spans="1:20" ht="24.95" customHeight="1" x14ac:dyDescent="0.2">
      <c r="A283" s="47">
        <v>260</v>
      </c>
      <c r="B283" s="44" t="s">
        <v>162</v>
      </c>
      <c r="C283" s="38">
        <f t="shared" si="21"/>
        <v>53565703.460000001</v>
      </c>
      <c r="D283" s="38">
        <v>10400225.140000001</v>
      </c>
      <c r="E283" s="38">
        <v>2521383.08</v>
      </c>
      <c r="F283" s="38">
        <v>2441836.91</v>
      </c>
      <c r="G283" s="38">
        <v>2856912.79</v>
      </c>
      <c r="H283" s="38">
        <v>2937183.79</v>
      </c>
      <c r="I283" s="38">
        <v>0</v>
      </c>
      <c r="J283" s="39">
        <v>0</v>
      </c>
      <c r="K283" s="38">
        <v>0</v>
      </c>
      <c r="L283" s="38">
        <v>7524096.5899999999</v>
      </c>
      <c r="M283" s="38">
        <v>686412.35</v>
      </c>
      <c r="N283" s="38">
        <v>22490154.27</v>
      </c>
      <c r="O283" s="38">
        <v>651619.54</v>
      </c>
      <c r="P283" s="38">
        <v>0</v>
      </c>
      <c r="Q283" s="38">
        <v>0</v>
      </c>
      <c r="R283" s="38">
        <v>1055879</v>
      </c>
      <c r="S283" s="38">
        <v>0</v>
      </c>
      <c r="T283" s="38">
        <v>0</v>
      </c>
    </row>
    <row r="284" spans="1:20" ht="24.95" customHeight="1" x14ac:dyDescent="0.2">
      <c r="A284" s="47">
        <v>261</v>
      </c>
      <c r="B284" s="44" t="s">
        <v>62</v>
      </c>
      <c r="C284" s="38">
        <f t="shared" si="21"/>
        <v>6718378.2599999998</v>
      </c>
      <c r="D284" s="38">
        <v>6654241.0800000001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9">
        <v>0</v>
      </c>
      <c r="K284" s="38">
        <v>0</v>
      </c>
      <c r="L284" s="38">
        <v>0</v>
      </c>
      <c r="M284" s="38">
        <v>0</v>
      </c>
      <c r="N284" s="38">
        <v>0</v>
      </c>
      <c r="O284" s="38">
        <v>0</v>
      </c>
      <c r="P284" s="38">
        <v>0</v>
      </c>
      <c r="Q284" s="38">
        <v>0</v>
      </c>
      <c r="R284" s="38">
        <v>64137.18</v>
      </c>
      <c r="S284" s="38">
        <v>0</v>
      </c>
      <c r="T284" s="38">
        <v>0</v>
      </c>
    </row>
    <row r="285" spans="1:20" ht="24.95" customHeight="1" x14ac:dyDescent="0.2">
      <c r="A285" s="47">
        <v>262</v>
      </c>
      <c r="B285" s="44" t="s">
        <v>161</v>
      </c>
      <c r="C285" s="38">
        <f t="shared" si="21"/>
        <v>89250672.390000015</v>
      </c>
      <c r="D285" s="38">
        <v>22845353.07</v>
      </c>
      <c r="E285" s="38">
        <v>2675349.36</v>
      </c>
      <c r="F285" s="38">
        <v>4459691.03</v>
      </c>
      <c r="G285" s="38">
        <v>5346857.46</v>
      </c>
      <c r="H285" s="38">
        <v>5211340.9800000004</v>
      </c>
      <c r="I285" s="38">
        <v>0</v>
      </c>
      <c r="J285" s="39">
        <v>0</v>
      </c>
      <c r="K285" s="38">
        <v>0</v>
      </c>
      <c r="L285" s="38">
        <v>12998461.07</v>
      </c>
      <c r="M285" s="38">
        <v>1116853.27</v>
      </c>
      <c r="N285" s="38">
        <v>33548879.149999999</v>
      </c>
      <c r="O285" s="38">
        <v>0</v>
      </c>
      <c r="P285" s="38">
        <v>0</v>
      </c>
      <c r="Q285" s="38">
        <v>0</v>
      </c>
      <c r="R285" s="38">
        <v>1047887</v>
      </c>
      <c r="S285" s="38">
        <v>0</v>
      </c>
      <c r="T285" s="38">
        <v>0</v>
      </c>
    </row>
    <row r="286" spans="1:20" ht="24.95" customHeight="1" x14ac:dyDescent="0.2">
      <c r="A286" s="47">
        <v>263</v>
      </c>
      <c r="B286" s="44" t="s">
        <v>409</v>
      </c>
      <c r="C286" s="38">
        <f t="shared" ref="C286:C349" si="22">D286+E286+F286+G286+H286+I286+K286+L286+M286+N286+O286+P286+Q286+R286+S286+T286</f>
        <v>16769439.529999999</v>
      </c>
      <c r="D286" s="38">
        <v>7803652.9199999999</v>
      </c>
      <c r="E286" s="38">
        <v>1377014.34</v>
      </c>
      <c r="F286" s="38">
        <v>3514470.02</v>
      </c>
      <c r="G286" s="38">
        <v>3935034.36</v>
      </c>
      <c r="H286" s="38">
        <v>0</v>
      </c>
      <c r="I286" s="38">
        <v>0</v>
      </c>
      <c r="J286" s="39">
        <v>0</v>
      </c>
      <c r="K286" s="38">
        <v>0</v>
      </c>
      <c r="L286" s="38">
        <v>0</v>
      </c>
      <c r="M286" s="38">
        <v>0</v>
      </c>
      <c r="N286" s="38">
        <v>0</v>
      </c>
      <c r="O286" s="38">
        <v>0</v>
      </c>
      <c r="P286" s="38">
        <v>0</v>
      </c>
      <c r="Q286" s="38">
        <v>0</v>
      </c>
      <c r="R286" s="38">
        <v>139267.89000000001</v>
      </c>
      <c r="S286" s="38">
        <v>0</v>
      </c>
      <c r="T286" s="38">
        <v>0</v>
      </c>
    </row>
    <row r="287" spans="1:20" ht="24.95" customHeight="1" x14ac:dyDescent="0.2">
      <c r="A287" s="47">
        <v>264</v>
      </c>
      <c r="B287" s="44" t="s">
        <v>165</v>
      </c>
      <c r="C287" s="38">
        <f t="shared" si="22"/>
        <v>46784613.030000001</v>
      </c>
      <c r="D287" s="38">
        <v>12781502.869999999</v>
      </c>
      <c r="E287" s="38">
        <v>1616628.84</v>
      </c>
      <c r="F287" s="38">
        <v>2235162.4900000002</v>
      </c>
      <c r="G287" s="38">
        <v>2572343.23</v>
      </c>
      <c r="H287" s="38">
        <v>5263716.0599999996</v>
      </c>
      <c r="I287" s="38">
        <v>0</v>
      </c>
      <c r="J287" s="39">
        <v>0</v>
      </c>
      <c r="K287" s="38">
        <v>0</v>
      </c>
      <c r="L287" s="38">
        <v>5791587.1799999997</v>
      </c>
      <c r="M287" s="38">
        <v>650365.26</v>
      </c>
      <c r="N287" s="38">
        <v>14937020.02</v>
      </c>
      <c r="O287" s="38">
        <v>376784.41</v>
      </c>
      <c r="P287" s="38">
        <v>0</v>
      </c>
      <c r="Q287" s="38">
        <v>0</v>
      </c>
      <c r="R287" s="38">
        <v>559502.67000000004</v>
      </c>
      <c r="S287" s="38">
        <v>0</v>
      </c>
      <c r="T287" s="38">
        <v>0</v>
      </c>
    </row>
    <row r="288" spans="1:20" ht="24.95" customHeight="1" x14ac:dyDescent="0.2">
      <c r="A288" s="47">
        <v>265</v>
      </c>
      <c r="B288" s="43" t="s">
        <v>410</v>
      </c>
      <c r="C288" s="38">
        <f t="shared" si="22"/>
        <v>10561213.18</v>
      </c>
      <c r="D288" s="38">
        <v>8095159.0099999998</v>
      </c>
      <c r="E288" s="38">
        <v>1061909.44</v>
      </c>
      <c r="F288" s="38">
        <v>0</v>
      </c>
      <c r="G288" s="38">
        <v>1234209.8400000001</v>
      </c>
      <c r="H288" s="38">
        <v>0</v>
      </c>
      <c r="I288" s="38">
        <v>0</v>
      </c>
      <c r="J288" s="39">
        <v>0</v>
      </c>
      <c r="K288" s="38">
        <v>0</v>
      </c>
      <c r="L288" s="38">
        <v>0</v>
      </c>
      <c r="M288" s="38">
        <v>0</v>
      </c>
      <c r="N288" s="38">
        <v>0</v>
      </c>
      <c r="O288" s="38">
        <v>0</v>
      </c>
      <c r="P288" s="38">
        <v>0</v>
      </c>
      <c r="Q288" s="38">
        <v>0</v>
      </c>
      <c r="R288" s="38">
        <v>169934.89</v>
      </c>
      <c r="S288" s="38">
        <v>0</v>
      </c>
      <c r="T288" s="38">
        <v>0</v>
      </c>
    </row>
    <row r="289" spans="1:20" ht="24.95" customHeight="1" x14ac:dyDescent="0.2">
      <c r="A289" s="47">
        <v>266</v>
      </c>
      <c r="B289" s="44" t="s">
        <v>130</v>
      </c>
      <c r="C289" s="38">
        <f t="shared" si="22"/>
        <v>3844817.9300000006</v>
      </c>
      <c r="D289" s="38">
        <v>2879609.83</v>
      </c>
      <c r="E289" s="38">
        <v>343636.43</v>
      </c>
      <c r="F289" s="38">
        <v>0</v>
      </c>
      <c r="G289" s="38">
        <v>556469.22</v>
      </c>
      <c r="H289" s="38">
        <v>0</v>
      </c>
      <c r="I289" s="38">
        <v>0</v>
      </c>
      <c r="J289" s="39">
        <v>0</v>
      </c>
      <c r="K289" s="38">
        <v>0</v>
      </c>
      <c r="L289" s="38">
        <v>0</v>
      </c>
      <c r="M289" s="38">
        <v>0</v>
      </c>
      <c r="N289" s="38">
        <v>0</v>
      </c>
      <c r="O289" s="38">
        <v>0</v>
      </c>
      <c r="P289" s="38">
        <v>0</v>
      </c>
      <c r="Q289" s="38">
        <v>0</v>
      </c>
      <c r="R289" s="38">
        <v>65102.45</v>
      </c>
      <c r="S289" s="38">
        <v>0</v>
      </c>
      <c r="T289" s="38">
        <v>0</v>
      </c>
    </row>
    <row r="290" spans="1:20" ht="24.95" customHeight="1" x14ac:dyDescent="0.2">
      <c r="A290" s="47">
        <v>267</v>
      </c>
      <c r="B290" s="44" t="s">
        <v>131</v>
      </c>
      <c r="C290" s="38">
        <f t="shared" si="22"/>
        <v>3850248.24</v>
      </c>
      <c r="D290" s="38">
        <v>2885184.19</v>
      </c>
      <c r="E290" s="38">
        <v>343818.95</v>
      </c>
      <c r="F290" s="38">
        <v>0</v>
      </c>
      <c r="G290" s="38">
        <v>556469.22</v>
      </c>
      <c r="H290" s="38">
        <v>0</v>
      </c>
      <c r="I290" s="38">
        <v>0</v>
      </c>
      <c r="J290" s="39">
        <v>0</v>
      </c>
      <c r="K290" s="38">
        <v>0</v>
      </c>
      <c r="L290" s="38">
        <v>0</v>
      </c>
      <c r="M290" s="38">
        <v>0</v>
      </c>
      <c r="N290" s="38">
        <v>0</v>
      </c>
      <c r="O290" s="38">
        <v>0</v>
      </c>
      <c r="P290" s="38">
        <v>0</v>
      </c>
      <c r="Q290" s="38">
        <v>0</v>
      </c>
      <c r="R290" s="38">
        <v>64775.88</v>
      </c>
      <c r="S290" s="38">
        <v>0</v>
      </c>
      <c r="T290" s="38">
        <v>0</v>
      </c>
    </row>
    <row r="291" spans="1:20" ht="24.95" customHeight="1" x14ac:dyDescent="0.2">
      <c r="A291" s="47">
        <v>268</v>
      </c>
      <c r="B291" s="44" t="s">
        <v>132</v>
      </c>
      <c r="C291" s="38">
        <f t="shared" si="22"/>
        <v>4035039.0900000003</v>
      </c>
      <c r="D291" s="38">
        <v>3052093.75</v>
      </c>
      <c r="E291" s="38">
        <v>361236.1</v>
      </c>
      <c r="F291" s="38">
        <v>0</v>
      </c>
      <c r="G291" s="38">
        <v>556469.22</v>
      </c>
      <c r="H291" s="38">
        <v>0</v>
      </c>
      <c r="I291" s="38">
        <v>0</v>
      </c>
      <c r="J291" s="39">
        <v>0</v>
      </c>
      <c r="K291" s="38">
        <v>0</v>
      </c>
      <c r="L291" s="38">
        <v>0</v>
      </c>
      <c r="M291" s="38">
        <v>0</v>
      </c>
      <c r="N291" s="38">
        <v>0</v>
      </c>
      <c r="O291" s="38">
        <v>0</v>
      </c>
      <c r="P291" s="38">
        <v>0</v>
      </c>
      <c r="Q291" s="38">
        <v>0</v>
      </c>
      <c r="R291" s="38">
        <v>65240.02</v>
      </c>
      <c r="S291" s="38">
        <v>0</v>
      </c>
      <c r="T291" s="38">
        <v>0</v>
      </c>
    </row>
    <row r="292" spans="1:20" ht="24.95" customHeight="1" x14ac:dyDescent="0.2">
      <c r="A292" s="47">
        <v>269</v>
      </c>
      <c r="B292" s="44" t="s">
        <v>124</v>
      </c>
      <c r="C292" s="38">
        <f t="shared" si="22"/>
        <v>4058104.24</v>
      </c>
      <c r="D292" s="38">
        <v>3051327.41</v>
      </c>
      <c r="E292" s="38">
        <v>385187.82</v>
      </c>
      <c r="F292" s="38">
        <v>0</v>
      </c>
      <c r="G292" s="38">
        <v>556469.22</v>
      </c>
      <c r="H292" s="38">
        <v>0</v>
      </c>
      <c r="I292" s="38">
        <v>0</v>
      </c>
      <c r="J292" s="39">
        <v>0</v>
      </c>
      <c r="K292" s="38">
        <v>0</v>
      </c>
      <c r="L292" s="38">
        <v>0</v>
      </c>
      <c r="M292" s="38">
        <v>0</v>
      </c>
      <c r="N292" s="38">
        <v>0</v>
      </c>
      <c r="O292" s="38">
        <v>0</v>
      </c>
      <c r="P292" s="38">
        <v>0</v>
      </c>
      <c r="Q292" s="38">
        <v>0</v>
      </c>
      <c r="R292" s="38">
        <v>65119.79</v>
      </c>
      <c r="S292" s="38">
        <v>0</v>
      </c>
      <c r="T292" s="38">
        <v>0</v>
      </c>
    </row>
    <row r="293" spans="1:20" ht="24.95" customHeight="1" x14ac:dyDescent="0.2">
      <c r="A293" s="47">
        <v>270</v>
      </c>
      <c r="B293" s="44" t="s">
        <v>164</v>
      </c>
      <c r="C293" s="38">
        <f t="shared" si="22"/>
        <v>120522836.77</v>
      </c>
      <c r="D293" s="38">
        <v>24255818</v>
      </c>
      <c r="E293" s="38">
        <v>3607254</v>
      </c>
      <c r="F293" s="38">
        <v>0</v>
      </c>
      <c r="G293" s="38">
        <v>23637548</v>
      </c>
      <c r="H293" s="38">
        <v>8590261</v>
      </c>
      <c r="I293" s="38">
        <v>0</v>
      </c>
      <c r="J293" s="39">
        <v>0</v>
      </c>
      <c r="K293" s="38">
        <v>0</v>
      </c>
      <c r="L293" s="38">
        <v>28878508</v>
      </c>
      <c r="M293" s="38">
        <v>1351185</v>
      </c>
      <c r="N293" s="38">
        <v>26630628</v>
      </c>
      <c r="O293" s="38">
        <v>2305203</v>
      </c>
      <c r="P293" s="38">
        <v>0</v>
      </c>
      <c r="Q293" s="38">
        <v>953600</v>
      </c>
      <c r="R293" s="38">
        <v>312831.77</v>
      </c>
      <c r="S293" s="38">
        <v>0</v>
      </c>
      <c r="T293" s="38">
        <v>0</v>
      </c>
    </row>
    <row r="294" spans="1:20" ht="24.95" customHeight="1" x14ac:dyDescent="0.2">
      <c r="A294" s="47">
        <v>271</v>
      </c>
      <c r="B294" s="44" t="s">
        <v>411</v>
      </c>
      <c r="C294" s="38">
        <f t="shared" si="22"/>
        <v>45555040.910000004</v>
      </c>
      <c r="D294" s="38">
        <v>0</v>
      </c>
      <c r="E294" s="38">
        <v>0</v>
      </c>
      <c r="F294" s="38">
        <v>0</v>
      </c>
      <c r="G294" s="38">
        <v>0</v>
      </c>
      <c r="H294" s="38">
        <v>4779999.0599999996</v>
      </c>
      <c r="I294" s="38">
        <v>0</v>
      </c>
      <c r="J294" s="39">
        <v>0</v>
      </c>
      <c r="K294" s="38">
        <v>0</v>
      </c>
      <c r="L294" s="38">
        <v>11182790.390000001</v>
      </c>
      <c r="M294" s="38">
        <v>0</v>
      </c>
      <c r="N294" s="38">
        <v>29297246.620000001</v>
      </c>
      <c r="O294" s="38">
        <v>0</v>
      </c>
      <c r="P294" s="38">
        <v>0</v>
      </c>
      <c r="Q294" s="38">
        <v>0</v>
      </c>
      <c r="R294" s="38">
        <v>295004.84000000003</v>
      </c>
      <c r="S294" s="38">
        <v>0</v>
      </c>
      <c r="T294" s="38">
        <v>0</v>
      </c>
    </row>
    <row r="295" spans="1:20" ht="24.95" customHeight="1" x14ac:dyDescent="0.2">
      <c r="A295" s="47">
        <v>272</v>
      </c>
      <c r="B295" s="43" t="s">
        <v>125</v>
      </c>
      <c r="C295" s="38">
        <f t="shared" si="22"/>
        <v>3521064.16</v>
      </c>
      <c r="D295" s="38">
        <v>0</v>
      </c>
      <c r="E295" s="38">
        <v>0</v>
      </c>
      <c r="F295" s="38">
        <v>0</v>
      </c>
      <c r="G295" s="38">
        <v>0</v>
      </c>
      <c r="H295" s="38">
        <v>3521064.16</v>
      </c>
      <c r="I295" s="38">
        <v>0</v>
      </c>
      <c r="J295" s="39">
        <v>0</v>
      </c>
      <c r="K295" s="38">
        <v>0</v>
      </c>
      <c r="L295" s="38">
        <v>0</v>
      </c>
      <c r="M295" s="38">
        <v>0</v>
      </c>
      <c r="N295" s="38">
        <v>0</v>
      </c>
      <c r="O295" s="38">
        <v>0</v>
      </c>
      <c r="P295" s="38">
        <v>0</v>
      </c>
      <c r="Q295" s="38">
        <v>0</v>
      </c>
      <c r="R295" s="38">
        <v>0</v>
      </c>
      <c r="S295" s="38">
        <v>0</v>
      </c>
      <c r="T295" s="38">
        <v>0</v>
      </c>
    </row>
    <row r="296" spans="1:20" ht="24.95" customHeight="1" x14ac:dyDescent="0.2">
      <c r="A296" s="47">
        <v>273</v>
      </c>
      <c r="B296" s="43" t="s">
        <v>126</v>
      </c>
      <c r="C296" s="38">
        <f t="shared" si="22"/>
        <v>3452619.11</v>
      </c>
      <c r="D296" s="38">
        <v>0</v>
      </c>
      <c r="E296" s="38">
        <v>0</v>
      </c>
      <c r="F296" s="38">
        <v>0</v>
      </c>
      <c r="G296" s="38">
        <v>0</v>
      </c>
      <c r="H296" s="38">
        <v>3452619.11</v>
      </c>
      <c r="I296" s="38">
        <v>0</v>
      </c>
      <c r="J296" s="39">
        <v>0</v>
      </c>
      <c r="K296" s="38">
        <v>0</v>
      </c>
      <c r="L296" s="38">
        <v>0</v>
      </c>
      <c r="M296" s="38">
        <v>0</v>
      </c>
      <c r="N296" s="38">
        <v>0</v>
      </c>
      <c r="O296" s="38">
        <v>0</v>
      </c>
      <c r="P296" s="38">
        <v>0</v>
      </c>
      <c r="Q296" s="38">
        <v>0</v>
      </c>
      <c r="R296" s="38">
        <v>0</v>
      </c>
      <c r="S296" s="38">
        <v>0</v>
      </c>
      <c r="T296" s="38">
        <v>0</v>
      </c>
    </row>
    <row r="297" spans="1:20" ht="24.95" customHeight="1" x14ac:dyDescent="0.2">
      <c r="A297" s="47">
        <v>274</v>
      </c>
      <c r="B297" s="43" t="s">
        <v>127</v>
      </c>
      <c r="C297" s="38">
        <f t="shared" si="22"/>
        <v>3471884.39</v>
      </c>
      <c r="D297" s="38">
        <v>0</v>
      </c>
      <c r="E297" s="38">
        <v>0</v>
      </c>
      <c r="F297" s="38">
        <v>0</v>
      </c>
      <c r="G297" s="38">
        <v>0</v>
      </c>
      <c r="H297" s="38">
        <v>3471884.39</v>
      </c>
      <c r="I297" s="38">
        <v>0</v>
      </c>
      <c r="J297" s="39">
        <v>0</v>
      </c>
      <c r="K297" s="38">
        <v>0</v>
      </c>
      <c r="L297" s="38">
        <v>0</v>
      </c>
      <c r="M297" s="38">
        <v>0</v>
      </c>
      <c r="N297" s="38">
        <v>0</v>
      </c>
      <c r="O297" s="38">
        <v>0</v>
      </c>
      <c r="P297" s="38">
        <v>0</v>
      </c>
      <c r="Q297" s="38">
        <v>0</v>
      </c>
      <c r="R297" s="38">
        <v>0</v>
      </c>
      <c r="S297" s="38">
        <v>0</v>
      </c>
      <c r="T297" s="38">
        <v>0</v>
      </c>
    </row>
    <row r="298" spans="1:20" ht="24.95" customHeight="1" x14ac:dyDescent="0.2">
      <c r="A298" s="47">
        <v>275</v>
      </c>
      <c r="B298" s="44" t="s">
        <v>412</v>
      </c>
      <c r="C298" s="38">
        <f t="shared" si="22"/>
        <v>45729398.480000004</v>
      </c>
      <c r="D298" s="38">
        <v>0</v>
      </c>
      <c r="E298" s="38">
        <v>0</v>
      </c>
      <c r="F298" s="38">
        <v>0</v>
      </c>
      <c r="G298" s="38">
        <v>0</v>
      </c>
      <c r="H298" s="38">
        <v>0</v>
      </c>
      <c r="I298" s="38">
        <v>0</v>
      </c>
      <c r="J298" s="39">
        <v>0</v>
      </c>
      <c r="K298" s="38">
        <v>0</v>
      </c>
      <c r="L298" s="38">
        <v>12884008.039999999</v>
      </c>
      <c r="M298" s="38">
        <v>0</v>
      </c>
      <c r="N298" s="38">
        <v>32561706.879999999</v>
      </c>
      <c r="O298" s="38">
        <v>0</v>
      </c>
      <c r="P298" s="38">
        <v>0</v>
      </c>
      <c r="Q298" s="38">
        <v>0</v>
      </c>
      <c r="R298" s="38">
        <v>283683.56</v>
      </c>
      <c r="S298" s="38">
        <v>0</v>
      </c>
      <c r="T298" s="38">
        <v>0</v>
      </c>
    </row>
    <row r="299" spans="1:20" ht="24.95" customHeight="1" x14ac:dyDescent="0.2">
      <c r="A299" s="47">
        <v>276</v>
      </c>
      <c r="B299" s="44" t="s">
        <v>413</v>
      </c>
      <c r="C299" s="38">
        <f t="shared" si="22"/>
        <v>20393823.420000002</v>
      </c>
      <c r="D299" s="38">
        <v>0</v>
      </c>
      <c r="E299" s="38">
        <v>0</v>
      </c>
      <c r="F299" s="38">
        <v>0</v>
      </c>
      <c r="G299" s="38">
        <v>0</v>
      </c>
      <c r="H299" s="38">
        <v>0</v>
      </c>
      <c r="I299" s="38">
        <v>0</v>
      </c>
      <c r="J299" s="39">
        <v>0</v>
      </c>
      <c r="K299" s="38">
        <v>0</v>
      </c>
      <c r="L299" s="38">
        <v>4011708.45</v>
      </c>
      <c r="M299" s="38">
        <v>576668.9</v>
      </c>
      <c r="N299" s="38">
        <v>14775437.800000001</v>
      </c>
      <c r="O299" s="38">
        <v>840029.5</v>
      </c>
      <c r="P299" s="38">
        <v>0</v>
      </c>
      <c r="Q299" s="38">
        <v>0</v>
      </c>
      <c r="R299" s="38">
        <v>189978.77</v>
      </c>
      <c r="S299" s="38">
        <v>0</v>
      </c>
      <c r="T299" s="38">
        <v>0</v>
      </c>
    </row>
    <row r="300" spans="1:20" ht="24.95" customHeight="1" x14ac:dyDescent="0.2">
      <c r="A300" s="47">
        <v>277</v>
      </c>
      <c r="B300" s="43" t="s">
        <v>414</v>
      </c>
      <c r="C300" s="38">
        <f t="shared" si="22"/>
        <v>6360065.8899999997</v>
      </c>
      <c r="D300" s="38">
        <v>0</v>
      </c>
      <c r="E300" s="38">
        <v>0</v>
      </c>
      <c r="F300" s="38">
        <v>0</v>
      </c>
      <c r="G300" s="38">
        <v>0</v>
      </c>
      <c r="H300" s="38">
        <v>0</v>
      </c>
      <c r="I300" s="38">
        <v>0</v>
      </c>
      <c r="J300" s="39">
        <v>0</v>
      </c>
      <c r="K300" s="38">
        <v>0</v>
      </c>
      <c r="L300" s="38">
        <v>6284691.7999999998</v>
      </c>
      <c r="M300" s="38">
        <v>0</v>
      </c>
      <c r="N300" s="38">
        <v>0</v>
      </c>
      <c r="O300" s="38">
        <v>0</v>
      </c>
      <c r="P300" s="38">
        <v>0</v>
      </c>
      <c r="Q300" s="38">
        <v>0</v>
      </c>
      <c r="R300" s="38">
        <v>75374.09</v>
      </c>
      <c r="S300" s="38">
        <v>0</v>
      </c>
      <c r="T300" s="38">
        <v>0</v>
      </c>
    </row>
    <row r="301" spans="1:20" ht="24.95" customHeight="1" x14ac:dyDescent="0.2">
      <c r="A301" s="47">
        <v>278</v>
      </c>
      <c r="B301" s="44" t="s">
        <v>415</v>
      </c>
      <c r="C301" s="38">
        <f t="shared" si="22"/>
        <v>14739206.43</v>
      </c>
      <c r="D301" s="38">
        <v>0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9">
        <v>0</v>
      </c>
      <c r="K301" s="38">
        <v>0</v>
      </c>
      <c r="L301" s="38">
        <v>3858814.94</v>
      </c>
      <c r="M301" s="38">
        <v>277355.3</v>
      </c>
      <c r="N301" s="38">
        <v>10510601.26</v>
      </c>
      <c r="O301" s="38">
        <v>0</v>
      </c>
      <c r="P301" s="38">
        <v>0</v>
      </c>
      <c r="Q301" s="38">
        <v>0</v>
      </c>
      <c r="R301" s="38">
        <v>92434.93</v>
      </c>
      <c r="S301" s="38">
        <v>0</v>
      </c>
      <c r="T301" s="38">
        <v>0</v>
      </c>
    </row>
    <row r="302" spans="1:20" ht="24.95" customHeight="1" x14ac:dyDescent="0.2">
      <c r="A302" s="47">
        <v>279</v>
      </c>
      <c r="B302" s="44" t="s">
        <v>69</v>
      </c>
      <c r="C302" s="38">
        <f t="shared" si="22"/>
        <v>81267975.819999993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9">
        <v>0</v>
      </c>
      <c r="K302" s="38">
        <v>0</v>
      </c>
      <c r="L302" s="38">
        <v>19333285.52</v>
      </c>
      <c r="M302" s="38">
        <v>0</v>
      </c>
      <c r="N302" s="38">
        <v>61342133.75</v>
      </c>
      <c r="O302" s="38">
        <v>0</v>
      </c>
      <c r="P302" s="38">
        <v>0</v>
      </c>
      <c r="Q302" s="38">
        <v>0</v>
      </c>
      <c r="R302" s="38">
        <v>592556.55000000005</v>
      </c>
      <c r="S302" s="38">
        <v>0</v>
      </c>
      <c r="T302" s="38">
        <v>0</v>
      </c>
    </row>
    <row r="303" spans="1:20" ht="24.95" customHeight="1" x14ac:dyDescent="0.2">
      <c r="A303" s="47">
        <v>280</v>
      </c>
      <c r="B303" s="44" t="s">
        <v>58</v>
      </c>
      <c r="C303" s="38">
        <f t="shared" si="22"/>
        <v>39607823.950000003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9">
        <v>0</v>
      </c>
      <c r="K303" s="38">
        <v>0</v>
      </c>
      <c r="L303" s="38">
        <v>8378857.79</v>
      </c>
      <c r="M303" s="38">
        <v>0</v>
      </c>
      <c r="N303" s="38">
        <v>30859992.34</v>
      </c>
      <c r="O303" s="38">
        <v>0</v>
      </c>
      <c r="P303" s="38">
        <v>0</v>
      </c>
      <c r="Q303" s="38">
        <v>0</v>
      </c>
      <c r="R303" s="38">
        <v>368973.82</v>
      </c>
      <c r="S303" s="38">
        <v>0</v>
      </c>
      <c r="T303" s="38">
        <v>0</v>
      </c>
    </row>
    <row r="304" spans="1:20" ht="24.95" customHeight="1" x14ac:dyDescent="0.2">
      <c r="A304" s="47">
        <v>281</v>
      </c>
      <c r="B304" s="44" t="s">
        <v>76</v>
      </c>
      <c r="C304" s="38">
        <f t="shared" si="22"/>
        <v>10366747.560000001</v>
      </c>
      <c r="D304" s="38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9">
        <v>0</v>
      </c>
      <c r="K304" s="38">
        <v>0</v>
      </c>
      <c r="L304" s="38">
        <v>0</v>
      </c>
      <c r="M304" s="38">
        <v>453420</v>
      </c>
      <c r="N304" s="38">
        <v>8936496</v>
      </c>
      <c r="O304" s="38">
        <v>773562</v>
      </c>
      <c r="P304" s="38">
        <v>0</v>
      </c>
      <c r="Q304" s="38">
        <v>0</v>
      </c>
      <c r="R304" s="38">
        <v>203269.56</v>
      </c>
      <c r="S304" s="38">
        <v>0</v>
      </c>
      <c r="T304" s="38">
        <v>0</v>
      </c>
    </row>
    <row r="305" spans="1:20" ht="24.95" customHeight="1" x14ac:dyDescent="0.2">
      <c r="A305" s="47">
        <v>282</v>
      </c>
      <c r="B305" s="43" t="s">
        <v>63</v>
      </c>
      <c r="C305" s="38">
        <f t="shared" si="22"/>
        <v>11048527.800000001</v>
      </c>
      <c r="D305" s="38">
        <v>0</v>
      </c>
      <c r="E305" s="38">
        <v>0</v>
      </c>
      <c r="F305" s="38">
        <v>0</v>
      </c>
      <c r="G305" s="38">
        <v>0</v>
      </c>
      <c r="H305" s="38">
        <v>0</v>
      </c>
      <c r="I305" s="38">
        <v>0</v>
      </c>
      <c r="J305" s="39">
        <v>0</v>
      </c>
      <c r="K305" s="38">
        <v>0</v>
      </c>
      <c r="L305" s="38">
        <v>0</v>
      </c>
      <c r="M305" s="38">
        <v>523050</v>
      </c>
      <c r="N305" s="38">
        <v>10308840</v>
      </c>
      <c r="O305" s="38">
        <v>0</v>
      </c>
      <c r="P305" s="38">
        <v>0</v>
      </c>
      <c r="Q305" s="38">
        <v>0</v>
      </c>
      <c r="R305" s="38">
        <v>216637.8</v>
      </c>
      <c r="S305" s="38">
        <v>0</v>
      </c>
      <c r="T305" s="38">
        <v>0</v>
      </c>
    </row>
    <row r="306" spans="1:20" ht="24.95" customHeight="1" x14ac:dyDescent="0.2">
      <c r="A306" s="47">
        <v>283</v>
      </c>
      <c r="B306" s="44" t="s">
        <v>416</v>
      </c>
      <c r="C306" s="38">
        <f t="shared" si="22"/>
        <v>4418610.66</v>
      </c>
      <c r="D306" s="38">
        <v>0</v>
      </c>
      <c r="E306" s="38">
        <v>0</v>
      </c>
      <c r="F306" s="38">
        <v>0</v>
      </c>
      <c r="G306" s="38">
        <v>0</v>
      </c>
      <c r="H306" s="38">
        <v>0</v>
      </c>
      <c r="I306" s="38">
        <v>0</v>
      </c>
      <c r="J306" s="39">
        <v>0</v>
      </c>
      <c r="K306" s="38">
        <v>0</v>
      </c>
      <c r="L306" s="38">
        <v>0</v>
      </c>
      <c r="M306" s="38">
        <v>226924.5</v>
      </c>
      <c r="N306" s="38">
        <v>3791196.7</v>
      </c>
      <c r="O306" s="38">
        <v>387146.95</v>
      </c>
      <c r="P306" s="38">
        <v>0</v>
      </c>
      <c r="Q306" s="38">
        <v>0</v>
      </c>
      <c r="R306" s="38">
        <v>13342.51</v>
      </c>
      <c r="S306" s="38">
        <v>0</v>
      </c>
      <c r="T306" s="38">
        <v>0</v>
      </c>
    </row>
    <row r="307" spans="1:20" ht="24.95" customHeight="1" x14ac:dyDescent="0.2">
      <c r="A307" s="47">
        <v>284</v>
      </c>
      <c r="B307" s="43" t="s">
        <v>171</v>
      </c>
      <c r="C307" s="38">
        <f t="shared" si="22"/>
        <v>7595690.9800000004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9">
        <v>0</v>
      </c>
      <c r="K307" s="38">
        <v>0</v>
      </c>
      <c r="L307" s="38">
        <v>0</v>
      </c>
      <c r="M307" s="38">
        <v>0</v>
      </c>
      <c r="N307" s="38">
        <v>7595690.9800000004</v>
      </c>
      <c r="O307" s="38">
        <v>0</v>
      </c>
      <c r="P307" s="38">
        <v>0</v>
      </c>
      <c r="Q307" s="38">
        <v>0</v>
      </c>
      <c r="R307" s="38">
        <v>0</v>
      </c>
      <c r="S307" s="38">
        <v>0</v>
      </c>
      <c r="T307" s="38">
        <v>0</v>
      </c>
    </row>
    <row r="308" spans="1:20" ht="24.95" customHeight="1" x14ac:dyDescent="0.2">
      <c r="A308" s="47">
        <v>285</v>
      </c>
      <c r="B308" s="44" t="s">
        <v>417</v>
      </c>
      <c r="C308" s="38">
        <f t="shared" si="22"/>
        <v>28885961.370000001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9">
        <v>0</v>
      </c>
      <c r="K308" s="38">
        <v>0</v>
      </c>
      <c r="L308" s="38">
        <v>0</v>
      </c>
      <c r="M308" s="38">
        <v>0</v>
      </c>
      <c r="N308" s="38">
        <v>28703208.600000001</v>
      </c>
      <c r="O308" s="38">
        <v>0</v>
      </c>
      <c r="P308" s="38">
        <v>0</v>
      </c>
      <c r="Q308" s="38">
        <v>0</v>
      </c>
      <c r="R308" s="38">
        <v>182752.77</v>
      </c>
      <c r="S308" s="38">
        <v>0</v>
      </c>
      <c r="T308" s="38">
        <v>0</v>
      </c>
    </row>
    <row r="309" spans="1:20" ht="24.95" customHeight="1" x14ac:dyDescent="0.2">
      <c r="A309" s="47">
        <v>286</v>
      </c>
      <c r="B309" s="44" t="s">
        <v>54</v>
      </c>
      <c r="C309" s="38">
        <f t="shared" si="22"/>
        <v>1233097.3899999999</v>
      </c>
      <c r="D309" s="38">
        <v>0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9">
        <v>0</v>
      </c>
      <c r="K309" s="38">
        <v>0</v>
      </c>
      <c r="L309" s="38">
        <v>0</v>
      </c>
      <c r="M309" s="38">
        <v>0</v>
      </c>
      <c r="N309" s="38">
        <v>1233097.3899999999</v>
      </c>
      <c r="O309" s="38">
        <v>0</v>
      </c>
      <c r="P309" s="38">
        <v>0</v>
      </c>
      <c r="Q309" s="38">
        <v>0</v>
      </c>
      <c r="R309" s="38">
        <v>0</v>
      </c>
      <c r="S309" s="38">
        <v>0</v>
      </c>
      <c r="T309" s="38">
        <v>0</v>
      </c>
    </row>
    <row r="310" spans="1:20" ht="24.95" customHeight="1" x14ac:dyDescent="0.2">
      <c r="A310" s="47">
        <v>287</v>
      </c>
      <c r="B310" s="44" t="s">
        <v>418</v>
      </c>
      <c r="C310" s="38">
        <f t="shared" si="22"/>
        <v>33644968.160000004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9">
        <v>0</v>
      </c>
      <c r="K310" s="38">
        <v>0</v>
      </c>
      <c r="L310" s="38">
        <v>0</v>
      </c>
      <c r="M310" s="38">
        <v>0</v>
      </c>
      <c r="N310" s="38">
        <v>33481085.510000002</v>
      </c>
      <c r="O310" s="38">
        <v>0</v>
      </c>
      <c r="P310" s="38">
        <v>0</v>
      </c>
      <c r="Q310" s="38">
        <v>0</v>
      </c>
      <c r="R310" s="38">
        <v>163882.65</v>
      </c>
      <c r="S310" s="38">
        <v>0</v>
      </c>
      <c r="T310" s="38">
        <v>0</v>
      </c>
    </row>
    <row r="311" spans="1:20" ht="24.95" customHeight="1" x14ac:dyDescent="0.2">
      <c r="A311" s="47">
        <v>288</v>
      </c>
      <c r="B311" s="44" t="s">
        <v>152</v>
      </c>
      <c r="C311" s="38">
        <f t="shared" si="22"/>
        <v>26101255.550000001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9">
        <v>0</v>
      </c>
      <c r="K311" s="38">
        <v>0</v>
      </c>
      <c r="L311" s="38">
        <v>0</v>
      </c>
      <c r="M311" s="38">
        <v>0</v>
      </c>
      <c r="N311" s="38">
        <v>25952573.170000002</v>
      </c>
      <c r="O311" s="38">
        <v>0</v>
      </c>
      <c r="P311" s="38">
        <v>0</v>
      </c>
      <c r="Q311" s="38">
        <v>0</v>
      </c>
      <c r="R311" s="38">
        <v>148682.38</v>
      </c>
      <c r="S311" s="38">
        <v>0</v>
      </c>
      <c r="T311" s="38">
        <v>0</v>
      </c>
    </row>
    <row r="312" spans="1:20" ht="24.95" customHeight="1" x14ac:dyDescent="0.2">
      <c r="A312" s="47">
        <v>289</v>
      </c>
      <c r="B312" s="44" t="s">
        <v>153</v>
      </c>
      <c r="C312" s="38">
        <f t="shared" si="22"/>
        <v>5513315.3400000008</v>
      </c>
      <c r="D312" s="38">
        <v>0</v>
      </c>
      <c r="E312" s="38">
        <v>0</v>
      </c>
      <c r="F312" s="38">
        <v>0</v>
      </c>
      <c r="G312" s="38">
        <v>0</v>
      </c>
      <c r="H312" s="38">
        <v>0</v>
      </c>
      <c r="I312" s="38">
        <v>0</v>
      </c>
      <c r="J312" s="39">
        <v>0</v>
      </c>
      <c r="K312" s="38">
        <v>0</v>
      </c>
      <c r="L312" s="38">
        <v>0</v>
      </c>
      <c r="M312" s="38">
        <v>0</v>
      </c>
      <c r="N312" s="38">
        <v>5478434.4000000004</v>
      </c>
      <c r="O312" s="38">
        <v>0</v>
      </c>
      <c r="P312" s="38">
        <v>0</v>
      </c>
      <c r="Q312" s="38">
        <v>0</v>
      </c>
      <c r="R312" s="38">
        <v>34880.94</v>
      </c>
      <c r="S312" s="38">
        <v>0</v>
      </c>
      <c r="T312" s="38">
        <v>0</v>
      </c>
    </row>
    <row r="313" spans="1:20" ht="24.95" customHeight="1" x14ac:dyDescent="0.2">
      <c r="A313" s="47">
        <v>290</v>
      </c>
      <c r="B313" s="44" t="s">
        <v>159</v>
      </c>
      <c r="C313" s="38">
        <f t="shared" si="22"/>
        <v>32813150.18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9">
        <v>0</v>
      </c>
      <c r="K313" s="38">
        <v>0</v>
      </c>
      <c r="L313" s="38">
        <v>0</v>
      </c>
      <c r="M313" s="38">
        <v>0</v>
      </c>
      <c r="N313" s="38">
        <v>31828695.960000001</v>
      </c>
      <c r="O313" s="38">
        <v>0</v>
      </c>
      <c r="P313" s="38">
        <v>0</v>
      </c>
      <c r="Q313" s="38">
        <v>0</v>
      </c>
      <c r="R313" s="38">
        <v>984454.22</v>
      </c>
      <c r="S313" s="38">
        <v>0</v>
      </c>
      <c r="T313" s="38">
        <v>0</v>
      </c>
    </row>
    <row r="314" spans="1:20" ht="24.95" customHeight="1" x14ac:dyDescent="0.2">
      <c r="A314" s="47">
        <v>291</v>
      </c>
      <c r="B314" s="44" t="s">
        <v>419</v>
      </c>
      <c r="C314" s="38">
        <f t="shared" si="22"/>
        <v>10536680.950000001</v>
      </c>
      <c r="D314" s="38">
        <v>0</v>
      </c>
      <c r="E314" s="38">
        <v>0</v>
      </c>
      <c r="F314" s="38">
        <v>0</v>
      </c>
      <c r="G314" s="38">
        <v>0</v>
      </c>
      <c r="H314" s="38">
        <v>0</v>
      </c>
      <c r="I314" s="38">
        <v>0</v>
      </c>
      <c r="J314" s="39">
        <v>0</v>
      </c>
      <c r="K314" s="38">
        <v>0</v>
      </c>
      <c r="L314" s="38">
        <v>0</v>
      </c>
      <c r="M314" s="38">
        <v>0</v>
      </c>
      <c r="N314" s="38">
        <v>10484504.800000001</v>
      </c>
      <c r="O314" s="38">
        <v>0</v>
      </c>
      <c r="P314" s="38">
        <v>0</v>
      </c>
      <c r="Q314" s="38">
        <v>0</v>
      </c>
      <c r="R314" s="38">
        <v>52176.15</v>
      </c>
      <c r="S314" s="38">
        <v>0</v>
      </c>
      <c r="T314" s="38">
        <v>0</v>
      </c>
    </row>
    <row r="315" spans="1:20" ht="24.95" customHeight="1" x14ac:dyDescent="0.2">
      <c r="A315" s="47">
        <v>292</v>
      </c>
      <c r="B315" s="44" t="s">
        <v>61</v>
      </c>
      <c r="C315" s="38">
        <f t="shared" si="22"/>
        <v>9149455.9699999988</v>
      </c>
      <c r="D315" s="38">
        <v>0</v>
      </c>
      <c r="E315" s="38">
        <v>0</v>
      </c>
      <c r="F315" s="38">
        <v>0</v>
      </c>
      <c r="G315" s="38">
        <v>0</v>
      </c>
      <c r="H315" s="38">
        <v>0</v>
      </c>
      <c r="I315" s="38">
        <v>0</v>
      </c>
      <c r="J315" s="39">
        <v>0</v>
      </c>
      <c r="K315" s="38">
        <v>0</v>
      </c>
      <c r="L315" s="38">
        <v>0</v>
      </c>
      <c r="M315" s="38">
        <v>0</v>
      </c>
      <c r="N315" s="38">
        <v>8925071.1999999993</v>
      </c>
      <c r="O315" s="38">
        <v>0</v>
      </c>
      <c r="P315" s="38">
        <v>0</v>
      </c>
      <c r="Q315" s="38">
        <v>120000</v>
      </c>
      <c r="R315" s="38">
        <v>104384.77</v>
      </c>
      <c r="S315" s="38">
        <v>0</v>
      </c>
      <c r="T315" s="38">
        <v>0</v>
      </c>
    </row>
    <row r="316" spans="1:20" ht="24.95" customHeight="1" x14ac:dyDescent="0.2">
      <c r="A316" s="47">
        <v>293</v>
      </c>
      <c r="B316" s="44" t="s">
        <v>60</v>
      </c>
      <c r="C316" s="38">
        <f t="shared" si="22"/>
        <v>26622317.349999998</v>
      </c>
      <c r="D316" s="38">
        <v>0</v>
      </c>
      <c r="E316" s="38">
        <v>0</v>
      </c>
      <c r="F316" s="38">
        <v>0</v>
      </c>
      <c r="G316" s="38">
        <v>0</v>
      </c>
      <c r="H316" s="38">
        <v>0</v>
      </c>
      <c r="I316" s="38">
        <v>0</v>
      </c>
      <c r="J316" s="39">
        <v>0</v>
      </c>
      <c r="K316" s="38">
        <v>0</v>
      </c>
      <c r="L316" s="38">
        <v>0</v>
      </c>
      <c r="M316" s="38">
        <v>0</v>
      </c>
      <c r="N316" s="38">
        <v>25165219.219999999</v>
      </c>
      <c r="O316" s="38">
        <v>893413.45</v>
      </c>
      <c r="P316" s="38">
        <v>0</v>
      </c>
      <c r="Q316" s="38">
        <v>0</v>
      </c>
      <c r="R316" s="38">
        <v>563684.68000000005</v>
      </c>
      <c r="S316" s="38">
        <v>0</v>
      </c>
      <c r="T316" s="38">
        <v>0</v>
      </c>
    </row>
    <row r="317" spans="1:20" ht="24.95" customHeight="1" x14ac:dyDescent="0.2">
      <c r="A317" s="47">
        <v>294</v>
      </c>
      <c r="B317" s="44" t="s">
        <v>420</v>
      </c>
      <c r="C317" s="38">
        <f t="shared" si="22"/>
        <v>120000</v>
      </c>
      <c r="D317" s="38">
        <v>0</v>
      </c>
      <c r="E317" s="38">
        <v>0</v>
      </c>
      <c r="F317" s="38">
        <v>0</v>
      </c>
      <c r="G317" s="38">
        <v>0</v>
      </c>
      <c r="H317" s="38">
        <v>0</v>
      </c>
      <c r="I317" s="38">
        <v>0</v>
      </c>
      <c r="J317" s="39">
        <v>0</v>
      </c>
      <c r="K317" s="38">
        <v>0</v>
      </c>
      <c r="L317" s="38">
        <v>0</v>
      </c>
      <c r="M317" s="38">
        <v>0</v>
      </c>
      <c r="N317" s="38">
        <v>0</v>
      </c>
      <c r="O317" s="38">
        <v>0</v>
      </c>
      <c r="P317" s="38">
        <v>0</v>
      </c>
      <c r="Q317" s="38">
        <v>120000</v>
      </c>
      <c r="R317" s="38">
        <v>0</v>
      </c>
      <c r="S317" s="38">
        <v>0</v>
      </c>
      <c r="T317" s="38">
        <v>0</v>
      </c>
    </row>
    <row r="318" spans="1:20" ht="24.95" customHeight="1" x14ac:dyDescent="0.2">
      <c r="A318" s="47">
        <v>295</v>
      </c>
      <c r="B318" s="44" t="s">
        <v>421</v>
      </c>
      <c r="C318" s="38">
        <f t="shared" si="22"/>
        <v>15896795.859999999</v>
      </c>
      <c r="D318" s="38">
        <v>0</v>
      </c>
      <c r="E318" s="38">
        <v>0</v>
      </c>
      <c r="F318" s="38">
        <v>0</v>
      </c>
      <c r="G318" s="38">
        <v>0</v>
      </c>
      <c r="H318" s="38">
        <v>0</v>
      </c>
      <c r="I318" s="38">
        <v>0</v>
      </c>
      <c r="J318" s="27">
        <v>5</v>
      </c>
      <c r="K318" s="38">
        <v>15650138.02</v>
      </c>
      <c r="L318" s="38">
        <v>0</v>
      </c>
      <c r="M318" s="38">
        <v>0</v>
      </c>
      <c r="N318" s="38">
        <v>0</v>
      </c>
      <c r="O318" s="38">
        <v>0</v>
      </c>
      <c r="P318" s="38">
        <v>0</v>
      </c>
      <c r="Q318" s="38">
        <v>125587.5</v>
      </c>
      <c r="R318" s="38">
        <v>121070.34</v>
      </c>
      <c r="S318" s="38">
        <v>0</v>
      </c>
      <c r="T318" s="38">
        <v>0</v>
      </c>
    </row>
    <row r="319" spans="1:20" ht="24.95" customHeight="1" x14ac:dyDescent="0.2">
      <c r="A319" s="47">
        <v>296</v>
      </c>
      <c r="B319" s="44" t="s">
        <v>422</v>
      </c>
      <c r="C319" s="38">
        <f t="shared" si="22"/>
        <v>3196103.91</v>
      </c>
      <c r="D319" s="38">
        <v>0</v>
      </c>
      <c r="E319" s="38">
        <v>0</v>
      </c>
      <c r="F319" s="38">
        <v>0</v>
      </c>
      <c r="G319" s="38">
        <v>0</v>
      </c>
      <c r="H319" s="38">
        <v>0</v>
      </c>
      <c r="I319" s="38">
        <v>0</v>
      </c>
      <c r="J319" s="27">
        <v>1</v>
      </c>
      <c r="K319" s="38">
        <v>3130027.6</v>
      </c>
      <c r="L319" s="38">
        <v>0</v>
      </c>
      <c r="M319" s="38">
        <v>0</v>
      </c>
      <c r="N319" s="38">
        <v>0</v>
      </c>
      <c r="O319" s="38">
        <v>0</v>
      </c>
      <c r="P319" s="38">
        <v>0</v>
      </c>
      <c r="Q319" s="38">
        <v>41862.5</v>
      </c>
      <c r="R319" s="38">
        <v>24213.81</v>
      </c>
      <c r="S319" s="38">
        <v>0</v>
      </c>
      <c r="T319" s="38">
        <v>0</v>
      </c>
    </row>
    <row r="320" spans="1:20" ht="24.95" customHeight="1" x14ac:dyDescent="0.2">
      <c r="A320" s="47">
        <v>297</v>
      </c>
      <c r="B320" s="44" t="s">
        <v>423</v>
      </c>
      <c r="C320" s="38">
        <f t="shared" si="22"/>
        <v>31793591.109999999</v>
      </c>
      <c r="D320" s="38">
        <v>0</v>
      </c>
      <c r="E320" s="38">
        <v>0</v>
      </c>
      <c r="F320" s="38">
        <v>0</v>
      </c>
      <c r="G320" s="38">
        <v>0</v>
      </c>
      <c r="H320" s="38">
        <v>0</v>
      </c>
      <c r="I320" s="38">
        <v>0</v>
      </c>
      <c r="J320" s="27">
        <v>10</v>
      </c>
      <c r="K320" s="38">
        <v>31300276.050000001</v>
      </c>
      <c r="L320" s="38">
        <v>0</v>
      </c>
      <c r="M320" s="38">
        <v>0</v>
      </c>
      <c r="N320" s="38">
        <v>0</v>
      </c>
      <c r="O320" s="38">
        <v>0</v>
      </c>
      <c r="P320" s="38">
        <v>0</v>
      </c>
      <c r="Q320" s="38">
        <v>251175</v>
      </c>
      <c r="R320" s="38">
        <v>242140.06</v>
      </c>
      <c r="S320" s="38">
        <v>0</v>
      </c>
      <c r="T320" s="38">
        <v>0</v>
      </c>
    </row>
    <row r="321" spans="1:20" ht="24.95" customHeight="1" x14ac:dyDescent="0.2">
      <c r="A321" s="47">
        <v>298</v>
      </c>
      <c r="B321" s="44" t="s">
        <v>424</v>
      </c>
      <c r="C321" s="38">
        <f t="shared" si="22"/>
        <v>25386838.549999997</v>
      </c>
      <c r="D321" s="38">
        <v>0</v>
      </c>
      <c r="E321" s="38">
        <v>0</v>
      </c>
      <c r="F321" s="38">
        <v>0</v>
      </c>
      <c r="G321" s="38">
        <v>0</v>
      </c>
      <c r="H321" s="38">
        <v>0</v>
      </c>
      <c r="I321" s="38">
        <v>0</v>
      </c>
      <c r="J321" s="27">
        <v>7</v>
      </c>
      <c r="K321" s="38">
        <v>25017480.149999999</v>
      </c>
      <c r="L321" s="38">
        <v>0</v>
      </c>
      <c r="M321" s="38">
        <v>0</v>
      </c>
      <c r="N321" s="38">
        <v>0</v>
      </c>
      <c r="O321" s="38">
        <v>0</v>
      </c>
      <c r="P321" s="38">
        <v>0</v>
      </c>
      <c r="Q321" s="38">
        <v>175822.5</v>
      </c>
      <c r="R321" s="38">
        <v>193535.9</v>
      </c>
      <c r="S321" s="38">
        <v>0</v>
      </c>
      <c r="T321" s="38">
        <v>0</v>
      </c>
    </row>
    <row r="322" spans="1:20" ht="24.95" customHeight="1" x14ac:dyDescent="0.2">
      <c r="A322" s="47">
        <v>299</v>
      </c>
      <c r="B322" s="44" t="s">
        <v>425</v>
      </c>
      <c r="C322" s="38">
        <f t="shared" si="22"/>
        <v>25386838.549999997</v>
      </c>
      <c r="D322" s="38">
        <v>0</v>
      </c>
      <c r="E322" s="38">
        <v>0</v>
      </c>
      <c r="F322" s="38">
        <v>0</v>
      </c>
      <c r="G322" s="38">
        <v>0</v>
      </c>
      <c r="H322" s="38">
        <v>0</v>
      </c>
      <c r="I322" s="38">
        <v>0</v>
      </c>
      <c r="J322" s="27">
        <v>7</v>
      </c>
      <c r="K322" s="38">
        <v>25017480.149999999</v>
      </c>
      <c r="L322" s="38">
        <v>0</v>
      </c>
      <c r="M322" s="38">
        <v>0</v>
      </c>
      <c r="N322" s="38">
        <v>0</v>
      </c>
      <c r="O322" s="38">
        <v>0</v>
      </c>
      <c r="P322" s="38">
        <v>0</v>
      </c>
      <c r="Q322" s="38">
        <v>175822.5</v>
      </c>
      <c r="R322" s="38">
        <v>193535.9</v>
      </c>
      <c r="S322" s="38">
        <v>0</v>
      </c>
      <c r="T322" s="38">
        <v>0</v>
      </c>
    </row>
    <row r="323" spans="1:20" ht="24.95" customHeight="1" x14ac:dyDescent="0.2">
      <c r="A323" s="47">
        <v>300</v>
      </c>
      <c r="B323" s="44" t="s">
        <v>426</v>
      </c>
      <c r="C323" s="38">
        <f t="shared" si="22"/>
        <v>7698031.6899999995</v>
      </c>
      <c r="D323" s="38">
        <v>0</v>
      </c>
      <c r="E323" s="38">
        <v>0</v>
      </c>
      <c r="F323" s="38">
        <v>0</v>
      </c>
      <c r="G323" s="38">
        <v>0</v>
      </c>
      <c r="H323" s="38">
        <v>0</v>
      </c>
      <c r="I323" s="38">
        <v>0</v>
      </c>
      <c r="J323" s="27">
        <v>2</v>
      </c>
      <c r="K323" s="38">
        <v>7589087.1399999997</v>
      </c>
      <c r="L323" s="38">
        <v>0</v>
      </c>
      <c r="M323" s="38">
        <v>0</v>
      </c>
      <c r="N323" s="38">
        <v>0</v>
      </c>
      <c r="O323" s="38">
        <v>0</v>
      </c>
      <c r="P323" s="38">
        <v>0</v>
      </c>
      <c r="Q323" s="38">
        <v>50235</v>
      </c>
      <c r="R323" s="38">
        <v>58709.55</v>
      </c>
      <c r="S323" s="38">
        <v>0</v>
      </c>
      <c r="T323" s="38">
        <v>0</v>
      </c>
    </row>
    <row r="324" spans="1:20" ht="24.95" customHeight="1" x14ac:dyDescent="0.2">
      <c r="A324" s="47">
        <v>301</v>
      </c>
      <c r="B324" s="44" t="s">
        <v>84</v>
      </c>
      <c r="C324" s="38">
        <f t="shared" si="22"/>
        <v>15896795.859999999</v>
      </c>
      <c r="D324" s="38">
        <v>0</v>
      </c>
      <c r="E324" s="38">
        <v>0</v>
      </c>
      <c r="F324" s="38">
        <v>0</v>
      </c>
      <c r="G324" s="38">
        <v>0</v>
      </c>
      <c r="H324" s="38">
        <v>0</v>
      </c>
      <c r="I324" s="38">
        <v>0</v>
      </c>
      <c r="J324" s="27">
        <v>5</v>
      </c>
      <c r="K324" s="38">
        <v>15650138.02</v>
      </c>
      <c r="L324" s="38">
        <v>0</v>
      </c>
      <c r="M324" s="38">
        <v>0</v>
      </c>
      <c r="N324" s="38">
        <v>0</v>
      </c>
      <c r="O324" s="38">
        <v>0</v>
      </c>
      <c r="P324" s="38">
        <v>0</v>
      </c>
      <c r="Q324" s="38">
        <v>125587.5</v>
      </c>
      <c r="R324" s="38">
        <v>121070.34</v>
      </c>
      <c r="S324" s="38">
        <v>0</v>
      </c>
      <c r="T324" s="38">
        <v>0</v>
      </c>
    </row>
    <row r="325" spans="1:20" ht="24.95" customHeight="1" x14ac:dyDescent="0.2">
      <c r="A325" s="47">
        <v>302</v>
      </c>
      <c r="B325" s="44" t="s">
        <v>83</v>
      </c>
      <c r="C325" s="38">
        <f t="shared" si="22"/>
        <v>15896795.859999999</v>
      </c>
      <c r="D325" s="38">
        <v>0</v>
      </c>
      <c r="E325" s="38">
        <v>0</v>
      </c>
      <c r="F325" s="38">
        <v>0</v>
      </c>
      <c r="G325" s="38">
        <v>0</v>
      </c>
      <c r="H325" s="38">
        <v>0</v>
      </c>
      <c r="I325" s="38">
        <v>0</v>
      </c>
      <c r="J325" s="27">
        <v>5</v>
      </c>
      <c r="K325" s="38">
        <v>15650138.02</v>
      </c>
      <c r="L325" s="38">
        <v>0</v>
      </c>
      <c r="M325" s="38">
        <v>0</v>
      </c>
      <c r="N325" s="38">
        <v>0</v>
      </c>
      <c r="O325" s="38">
        <v>0</v>
      </c>
      <c r="P325" s="38">
        <v>0</v>
      </c>
      <c r="Q325" s="38">
        <v>125587.5</v>
      </c>
      <c r="R325" s="38">
        <v>121070.34</v>
      </c>
      <c r="S325" s="38">
        <v>0</v>
      </c>
      <c r="T325" s="38">
        <v>0</v>
      </c>
    </row>
    <row r="326" spans="1:20" ht="24.95" customHeight="1" x14ac:dyDescent="0.2">
      <c r="A326" s="47">
        <v>303</v>
      </c>
      <c r="B326" s="44" t="s">
        <v>427</v>
      </c>
      <c r="C326" s="38">
        <f t="shared" si="22"/>
        <v>9538077.3900000006</v>
      </c>
      <c r="D326" s="38">
        <v>0</v>
      </c>
      <c r="E326" s="38">
        <v>0</v>
      </c>
      <c r="F326" s="38">
        <v>0</v>
      </c>
      <c r="G326" s="38">
        <v>0</v>
      </c>
      <c r="H326" s="38">
        <v>0</v>
      </c>
      <c r="I326" s="38">
        <v>0</v>
      </c>
      <c r="J326" s="27">
        <v>3</v>
      </c>
      <c r="K326" s="38">
        <v>9390082.8100000005</v>
      </c>
      <c r="L326" s="38">
        <v>0</v>
      </c>
      <c r="M326" s="38">
        <v>0</v>
      </c>
      <c r="N326" s="38">
        <v>0</v>
      </c>
      <c r="O326" s="38">
        <v>0</v>
      </c>
      <c r="P326" s="38">
        <v>0</v>
      </c>
      <c r="Q326" s="38">
        <v>75352.5</v>
      </c>
      <c r="R326" s="38">
        <v>72642.080000000002</v>
      </c>
      <c r="S326" s="38">
        <v>0</v>
      </c>
      <c r="T326" s="38">
        <v>0</v>
      </c>
    </row>
    <row r="327" spans="1:20" ht="24.95" customHeight="1" x14ac:dyDescent="0.2">
      <c r="A327" s="47">
        <v>304</v>
      </c>
      <c r="B327" s="44" t="s">
        <v>428</v>
      </c>
      <c r="C327" s="38">
        <f t="shared" si="22"/>
        <v>25386838.549999997</v>
      </c>
      <c r="D327" s="38">
        <v>0</v>
      </c>
      <c r="E327" s="38">
        <v>0</v>
      </c>
      <c r="F327" s="38">
        <v>0</v>
      </c>
      <c r="G327" s="38">
        <v>0</v>
      </c>
      <c r="H327" s="38">
        <v>0</v>
      </c>
      <c r="I327" s="38">
        <v>0</v>
      </c>
      <c r="J327" s="27">
        <v>7</v>
      </c>
      <c r="K327" s="38">
        <v>25017480.149999999</v>
      </c>
      <c r="L327" s="38">
        <v>0</v>
      </c>
      <c r="M327" s="38">
        <v>0</v>
      </c>
      <c r="N327" s="38">
        <v>0</v>
      </c>
      <c r="O327" s="38">
        <v>0</v>
      </c>
      <c r="P327" s="38">
        <v>0</v>
      </c>
      <c r="Q327" s="38">
        <v>175822.5</v>
      </c>
      <c r="R327" s="38">
        <v>193535.9</v>
      </c>
      <c r="S327" s="38">
        <v>0</v>
      </c>
      <c r="T327" s="38">
        <v>0</v>
      </c>
    </row>
    <row r="328" spans="1:20" ht="24.95" customHeight="1" x14ac:dyDescent="0.2">
      <c r="A328" s="47">
        <v>305</v>
      </c>
      <c r="B328" s="44" t="s">
        <v>429</v>
      </c>
      <c r="C328" s="38">
        <f t="shared" si="22"/>
        <v>29013530.309999999</v>
      </c>
      <c r="D328" s="38">
        <v>0</v>
      </c>
      <c r="E328" s="38">
        <v>0</v>
      </c>
      <c r="F328" s="38">
        <v>0</v>
      </c>
      <c r="G328" s="38">
        <v>0</v>
      </c>
      <c r="H328" s="38">
        <v>0</v>
      </c>
      <c r="I328" s="38">
        <v>0</v>
      </c>
      <c r="J328" s="27">
        <v>8</v>
      </c>
      <c r="K328" s="38">
        <v>28591405.879999999</v>
      </c>
      <c r="L328" s="38">
        <v>0</v>
      </c>
      <c r="M328" s="38">
        <v>0</v>
      </c>
      <c r="N328" s="38">
        <v>0</v>
      </c>
      <c r="O328" s="38">
        <v>0</v>
      </c>
      <c r="P328" s="38">
        <v>0</v>
      </c>
      <c r="Q328" s="38">
        <v>200940</v>
      </c>
      <c r="R328" s="38">
        <v>221184.43</v>
      </c>
      <c r="S328" s="38">
        <v>0</v>
      </c>
      <c r="T328" s="38">
        <v>0</v>
      </c>
    </row>
    <row r="329" spans="1:20" ht="24.95" customHeight="1" x14ac:dyDescent="0.2">
      <c r="A329" s="47">
        <v>306</v>
      </c>
      <c r="B329" s="44" t="s">
        <v>123</v>
      </c>
      <c r="C329" s="38">
        <f t="shared" si="22"/>
        <v>18496010.059999999</v>
      </c>
      <c r="D329" s="38">
        <v>0</v>
      </c>
      <c r="E329" s="38">
        <v>0</v>
      </c>
      <c r="F329" s="38">
        <v>0</v>
      </c>
      <c r="G329" s="38">
        <v>0</v>
      </c>
      <c r="H329" s="38">
        <v>0</v>
      </c>
      <c r="I329" s="38">
        <v>0</v>
      </c>
      <c r="J329" s="39">
        <v>0</v>
      </c>
      <c r="K329" s="38">
        <v>0</v>
      </c>
      <c r="L329" s="38">
        <v>7459771.2000000002</v>
      </c>
      <c r="M329" s="38">
        <v>0</v>
      </c>
      <c r="N329" s="38">
        <v>10673572</v>
      </c>
      <c r="O329" s="38">
        <v>0</v>
      </c>
      <c r="P329" s="38">
        <v>0</v>
      </c>
      <c r="Q329" s="38">
        <v>0</v>
      </c>
      <c r="R329" s="38">
        <v>362666.86</v>
      </c>
      <c r="S329" s="38">
        <v>0</v>
      </c>
      <c r="T329" s="38">
        <v>0</v>
      </c>
    </row>
    <row r="330" spans="1:20" ht="24.95" customHeight="1" x14ac:dyDescent="0.2">
      <c r="A330" s="47">
        <v>307</v>
      </c>
      <c r="B330" s="44" t="s">
        <v>430</v>
      </c>
      <c r="C330" s="38">
        <f t="shared" si="22"/>
        <v>36531134.350000001</v>
      </c>
      <c r="D330" s="38">
        <v>10350258.300000001</v>
      </c>
      <c r="E330" s="38">
        <v>1170372.6000000001</v>
      </c>
      <c r="F330" s="38">
        <v>2243812.5</v>
      </c>
      <c r="G330" s="38">
        <v>3101846.4</v>
      </c>
      <c r="H330" s="38">
        <v>3561379.2</v>
      </c>
      <c r="I330" s="38">
        <v>0</v>
      </c>
      <c r="J330" s="39">
        <v>0</v>
      </c>
      <c r="K330" s="38">
        <v>0</v>
      </c>
      <c r="L330" s="38">
        <v>14679918.9</v>
      </c>
      <c r="M330" s="38">
        <v>707249.7</v>
      </c>
      <c r="N330" s="38">
        <v>0</v>
      </c>
      <c r="O330" s="38">
        <v>0</v>
      </c>
      <c r="P330" s="38">
        <v>0</v>
      </c>
      <c r="Q330" s="38">
        <v>0</v>
      </c>
      <c r="R330" s="38">
        <v>716296.75</v>
      </c>
      <c r="S330" s="38">
        <v>0</v>
      </c>
      <c r="T330" s="38">
        <v>0</v>
      </c>
    </row>
    <row r="331" spans="1:20" ht="24.95" customHeight="1" x14ac:dyDescent="0.2">
      <c r="A331" s="47">
        <v>308</v>
      </c>
      <c r="B331" s="44" t="s">
        <v>173</v>
      </c>
      <c r="C331" s="38">
        <f t="shared" si="22"/>
        <v>22055618.300000004</v>
      </c>
      <c r="D331" s="38">
        <v>11084558.4</v>
      </c>
      <c r="E331" s="38">
        <v>0</v>
      </c>
      <c r="F331" s="38">
        <v>0</v>
      </c>
      <c r="G331" s="38">
        <v>0</v>
      </c>
      <c r="H331" s="38">
        <v>0</v>
      </c>
      <c r="I331" s="38">
        <v>0</v>
      </c>
      <c r="J331" s="39">
        <v>0</v>
      </c>
      <c r="K331" s="38">
        <v>0</v>
      </c>
      <c r="L331" s="38">
        <v>9781171.1999999993</v>
      </c>
      <c r="M331" s="38">
        <v>757425.6</v>
      </c>
      <c r="N331" s="38">
        <v>0</v>
      </c>
      <c r="O331" s="38">
        <v>0</v>
      </c>
      <c r="P331" s="38">
        <v>0</v>
      </c>
      <c r="Q331" s="38">
        <v>0</v>
      </c>
      <c r="R331" s="38">
        <v>432463.1</v>
      </c>
      <c r="S331" s="38">
        <v>0</v>
      </c>
      <c r="T331" s="38">
        <v>0</v>
      </c>
    </row>
    <row r="332" spans="1:20" ht="24.95" customHeight="1" x14ac:dyDescent="0.2">
      <c r="A332" s="47">
        <v>309</v>
      </c>
      <c r="B332" s="44" t="s">
        <v>144</v>
      </c>
      <c r="C332" s="38">
        <f t="shared" si="22"/>
        <v>12717688.949999999</v>
      </c>
      <c r="D332" s="38">
        <v>6019497</v>
      </c>
      <c r="E332" s="38">
        <v>593941.5</v>
      </c>
      <c r="F332" s="38">
        <v>938739</v>
      </c>
      <c r="G332" s="38">
        <v>925392</v>
      </c>
      <c r="H332" s="38">
        <v>1503762</v>
      </c>
      <c r="I332" s="38">
        <v>0</v>
      </c>
      <c r="J332" s="39">
        <v>0</v>
      </c>
      <c r="K332" s="38">
        <v>0</v>
      </c>
      <c r="L332" s="38">
        <v>2486991</v>
      </c>
      <c r="M332" s="38">
        <v>0</v>
      </c>
      <c r="N332" s="38">
        <v>0</v>
      </c>
      <c r="O332" s="38">
        <v>0</v>
      </c>
      <c r="P332" s="38">
        <v>0</v>
      </c>
      <c r="Q332" s="38">
        <v>0</v>
      </c>
      <c r="R332" s="38">
        <v>249366.45</v>
      </c>
      <c r="S332" s="38">
        <v>0</v>
      </c>
      <c r="T332" s="38">
        <v>0</v>
      </c>
    </row>
    <row r="333" spans="1:20" ht="24.95" customHeight="1" x14ac:dyDescent="0.2">
      <c r="A333" s="47">
        <v>310</v>
      </c>
      <c r="B333" s="44" t="s">
        <v>431</v>
      </c>
      <c r="C333" s="38">
        <f t="shared" si="22"/>
        <v>34947910.140000001</v>
      </c>
      <c r="D333" s="38">
        <v>0</v>
      </c>
      <c r="E333" s="38">
        <v>0</v>
      </c>
      <c r="F333" s="38">
        <v>0</v>
      </c>
      <c r="G333" s="38">
        <v>0</v>
      </c>
      <c r="H333" s="38">
        <v>0</v>
      </c>
      <c r="I333" s="38">
        <v>0</v>
      </c>
      <c r="J333" s="39">
        <v>0</v>
      </c>
      <c r="K333" s="38">
        <v>0</v>
      </c>
      <c r="L333" s="38">
        <v>18126537</v>
      </c>
      <c r="M333" s="38">
        <v>0</v>
      </c>
      <c r="N333" s="38">
        <v>16136120</v>
      </c>
      <c r="O333" s="38">
        <v>0</v>
      </c>
      <c r="P333" s="38">
        <v>0</v>
      </c>
      <c r="Q333" s="38">
        <v>0</v>
      </c>
      <c r="R333" s="38">
        <v>685253.14</v>
      </c>
      <c r="S333" s="38">
        <v>0</v>
      </c>
      <c r="T333" s="38">
        <v>0</v>
      </c>
    </row>
    <row r="334" spans="1:20" ht="24.95" customHeight="1" x14ac:dyDescent="0.2">
      <c r="A334" s="47">
        <v>311</v>
      </c>
      <c r="B334" s="44" t="s">
        <v>432</v>
      </c>
      <c r="C334" s="38">
        <f t="shared" si="22"/>
        <v>30333043.359999999</v>
      </c>
      <c r="D334" s="38">
        <v>0</v>
      </c>
      <c r="E334" s="38">
        <v>0</v>
      </c>
      <c r="F334" s="38">
        <v>0</v>
      </c>
      <c r="G334" s="38">
        <v>0</v>
      </c>
      <c r="H334" s="38">
        <v>0</v>
      </c>
      <c r="I334" s="38">
        <v>0</v>
      </c>
      <c r="J334" s="39">
        <v>0</v>
      </c>
      <c r="K334" s="38">
        <v>0</v>
      </c>
      <c r="L334" s="38">
        <v>14878235.4</v>
      </c>
      <c r="M334" s="38">
        <v>716804.2</v>
      </c>
      <c r="N334" s="38">
        <v>13244504</v>
      </c>
      <c r="O334" s="38">
        <v>898734.2</v>
      </c>
      <c r="P334" s="38">
        <v>0</v>
      </c>
      <c r="Q334" s="38">
        <v>0</v>
      </c>
      <c r="R334" s="38">
        <v>594765.56000000006</v>
      </c>
      <c r="S334" s="38">
        <v>0</v>
      </c>
      <c r="T334" s="38">
        <v>0</v>
      </c>
    </row>
    <row r="335" spans="1:20" ht="24.95" customHeight="1" x14ac:dyDescent="0.2">
      <c r="A335" s="47">
        <v>312</v>
      </c>
      <c r="B335" s="44" t="s">
        <v>433</v>
      </c>
      <c r="C335" s="38">
        <f t="shared" si="22"/>
        <v>22682857.099999998</v>
      </c>
      <c r="D335" s="38">
        <v>7136289.9000000004</v>
      </c>
      <c r="E335" s="38">
        <v>806947.8</v>
      </c>
      <c r="F335" s="38">
        <v>1547062.5</v>
      </c>
      <c r="G335" s="38">
        <v>2138659.2000000002</v>
      </c>
      <c r="H335" s="38">
        <v>0</v>
      </c>
      <c r="I335" s="38">
        <v>0</v>
      </c>
      <c r="J335" s="39">
        <v>0</v>
      </c>
      <c r="K335" s="38">
        <v>0</v>
      </c>
      <c r="L335" s="38">
        <v>10121501.699999999</v>
      </c>
      <c r="M335" s="38">
        <v>487634.1</v>
      </c>
      <c r="N335" s="38">
        <v>0</v>
      </c>
      <c r="O335" s="38">
        <v>0</v>
      </c>
      <c r="P335" s="38">
        <v>0</v>
      </c>
      <c r="Q335" s="38">
        <v>0</v>
      </c>
      <c r="R335" s="38">
        <v>444761.9</v>
      </c>
      <c r="S335" s="38">
        <v>0</v>
      </c>
      <c r="T335" s="38">
        <v>0</v>
      </c>
    </row>
    <row r="336" spans="1:20" ht="24.95" customHeight="1" x14ac:dyDescent="0.2">
      <c r="A336" s="47">
        <v>313</v>
      </c>
      <c r="B336" s="44" t="s">
        <v>434</v>
      </c>
      <c r="C336" s="38">
        <f t="shared" si="22"/>
        <v>10778452.610000001</v>
      </c>
      <c r="D336" s="38">
        <v>6227047.2000000002</v>
      </c>
      <c r="E336" s="38">
        <v>614420.4</v>
      </c>
      <c r="F336" s="38">
        <v>971106.4</v>
      </c>
      <c r="G336" s="38">
        <v>957299.19999999995</v>
      </c>
      <c r="H336" s="38">
        <v>1555611.2</v>
      </c>
      <c r="I336" s="38">
        <v>0</v>
      </c>
      <c r="J336" s="39">
        <v>0</v>
      </c>
      <c r="K336" s="38">
        <v>0</v>
      </c>
      <c r="L336" s="38">
        <v>0</v>
      </c>
      <c r="M336" s="38">
        <v>241626</v>
      </c>
      <c r="N336" s="38">
        <v>0</v>
      </c>
      <c r="O336" s="38">
        <v>0</v>
      </c>
      <c r="P336" s="38">
        <v>0</v>
      </c>
      <c r="Q336" s="38">
        <v>0</v>
      </c>
      <c r="R336" s="38">
        <v>211342.21</v>
      </c>
      <c r="S336" s="38">
        <v>0</v>
      </c>
      <c r="T336" s="38">
        <v>0</v>
      </c>
    </row>
    <row r="337" spans="1:20" ht="24.95" customHeight="1" x14ac:dyDescent="0.2">
      <c r="A337" s="47">
        <v>314</v>
      </c>
      <c r="B337" s="44" t="s">
        <v>155</v>
      </c>
      <c r="C337" s="38">
        <f t="shared" si="22"/>
        <v>46385996.540000007</v>
      </c>
      <c r="D337" s="38">
        <v>13414022.4</v>
      </c>
      <c r="E337" s="38">
        <v>1516812.8</v>
      </c>
      <c r="F337" s="38">
        <v>2908000</v>
      </c>
      <c r="G337" s="38">
        <v>4020019.2000000002</v>
      </c>
      <c r="H337" s="38">
        <v>4615577.5999999996</v>
      </c>
      <c r="I337" s="38">
        <v>0</v>
      </c>
      <c r="J337" s="39">
        <v>0</v>
      </c>
      <c r="K337" s="38">
        <v>0</v>
      </c>
      <c r="L337" s="38">
        <v>0</v>
      </c>
      <c r="M337" s="38">
        <v>916601.6</v>
      </c>
      <c r="N337" s="38">
        <v>16936192</v>
      </c>
      <c r="O337" s="38">
        <v>1149241.6000000001</v>
      </c>
      <c r="P337" s="38">
        <v>0</v>
      </c>
      <c r="Q337" s="38">
        <v>0</v>
      </c>
      <c r="R337" s="38">
        <v>909529.34</v>
      </c>
      <c r="S337" s="38">
        <v>0</v>
      </c>
      <c r="T337" s="38">
        <v>0</v>
      </c>
    </row>
    <row r="338" spans="1:20" ht="24.95" customHeight="1" x14ac:dyDescent="0.2">
      <c r="A338" s="47">
        <v>315</v>
      </c>
      <c r="B338" s="44" t="s">
        <v>435</v>
      </c>
      <c r="C338" s="38">
        <f t="shared" si="22"/>
        <v>5696606.1600000001</v>
      </c>
      <c r="D338" s="38">
        <v>0</v>
      </c>
      <c r="E338" s="38">
        <v>1529983.2</v>
      </c>
      <c r="F338" s="38">
        <v>0</v>
      </c>
      <c r="G338" s="38">
        <v>4054924.8</v>
      </c>
      <c r="H338" s="38">
        <v>0</v>
      </c>
      <c r="I338" s="38">
        <v>0</v>
      </c>
      <c r="J338" s="39">
        <v>0</v>
      </c>
      <c r="K338" s="38">
        <v>0</v>
      </c>
      <c r="L338" s="38">
        <v>0</v>
      </c>
      <c r="M338" s="38">
        <v>0</v>
      </c>
      <c r="N338" s="38">
        <v>0</v>
      </c>
      <c r="O338" s="38">
        <v>0</v>
      </c>
      <c r="P338" s="38">
        <v>0</v>
      </c>
      <c r="Q338" s="38">
        <v>0</v>
      </c>
      <c r="R338" s="38">
        <v>111698.16</v>
      </c>
      <c r="S338" s="38">
        <v>0</v>
      </c>
      <c r="T338" s="38">
        <v>0</v>
      </c>
    </row>
    <row r="339" spans="1:20" ht="24.95" customHeight="1" x14ac:dyDescent="0.2">
      <c r="A339" s="47">
        <v>316</v>
      </c>
      <c r="B339" s="44" t="s">
        <v>436</v>
      </c>
      <c r="C339" s="38">
        <f t="shared" si="22"/>
        <v>2244663.4099999997</v>
      </c>
      <c r="D339" s="38">
        <v>0</v>
      </c>
      <c r="E339" s="38">
        <v>0</v>
      </c>
      <c r="F339" s="38">
        <v>0</v>
      </c>
      <c r="G339" s="38">
        <v>0</v>
      </c>
      <c r="H339" s="38">
        <v>0</v>
      </c>
      <c r="I339" s="38">
        <v>2200650.4</v>
      </c>
      <c r="J339" s="39">
        <v>0</v>
      </c>
      <c r="K339" s="38">
        <v>0</v>
      </c>
      <c r="L339" s="38">
        <v>0</v>
      </c>
      <c r="M339" s="38">
        <v>0</v>
      </c>
      <c r="N339" s="38">
        <v>0</v>
      </c>
      <c r="O339" s="38">
        <v>0</v>
      </c>
      <c r="P339" s="38">
        <v>0</v>
      </c>
      <c r="Q339" s="38">
        <v>0</v>
      </c>
      <c r="R339" s="38">
        <v>44013.01</v>
      </c>
      <c r="S339" s="38">
        <v>0</v>
      </c>
      <c r="T339" s="38">
        <v>0</v>
      </c>
    </row>
    <row r="340" spans="1:20" ht="24.95" customHeight="1" x14ac:dyDescent="0.2">
      <c r="A340" s="47">
        <v>317</v>
      </c>
      <c r="B340" s="44" t="s">
        <v>176</v>
      </c>
      <c r="C340" s="38">
        <f t="shared" si="22"/>
        <v>200000</v>
      </c>
      <c r="D340" s="38">
        <v>0</v>
      </c>
      <c r="E340" s="38">
        <v>0</v>
      </c>
      <c r="F340" s="38">
        <v>0</v>
      </c>
      <c r="G340" s="38">
        <v>0</v>
      </c>
      <c r="H340" s="38">
        <v>0</v>
      </c>
      <c r="I340" s="38">
        <v>0</v>
      </c>
      <c r="J340" s="39">
        <v>0</v>
      </c>
      <c r="K340" s="38">
        <v>0</v>
      </c>
      <c r="L340" s="38">
        <v>0</v>
      </c>
      <c r="M340" s="38">
        <v>0</v>
      </c>
      <c r="N340" s="38">
        <v>0</v>
      </c>
      <c r="O340" s="38">
        <v>0</v>
      </c>
      <c r="P340" s="38">
        <v>0</v>
      </c>
      <c r="Q340" s="38">
        <v>200000</v>
      </c>
      <c r="R340" s="38">
        <v>0</v>
      </c>
      <c r="S340" s="38">
        <v>0</v>
      </c>
      <c r="T340" s="38">
        <v>0</v>
      </c>
    </row>
    <row r="341" spans="1:20" ht="24.95" customHeight="1" x14ac:dyDescent="0.2">
      <c r="A341" s="47">
        <v>318</v>
      </c>
      <c r="B341" s="44" t="s">
        <v>437</v>
      </c>
      <c r="C341" s="38">
        <f t="shared" si="22"/>
        <v>1080000</v>
      </c>
      <c r="D341" s="38">
        <v>0</v>
      </c>
      <c r="E341" s="38">
        <v>0</v>
      </c>
      <c r="F341" s="38">
        <v>0</v>
      </c>
      <c r="G341" s="38">
        <v>0</v>
      </c>
      <c r="H341" s="38">
        <v>0</v>
      </c>
      <c r="I341" s="38">
        <v>0</v>
      </c>
      <c r="J341" s="39">
        <v>0</v>
      </c>
      <c r="K341" s="38">
        <v>0</v>
      </c>
      <c r="L341" s="38">
        <v>0</v>
      </c>
      <c r="M341" s="38">
        <v>0</v>
      </c>
      <c r="N341" s="38">
        <v>0</v>
      </c>
      <c r="O341" s="38">
        <v>0</v>
      </c>
      <c r="P341" s="38">
        <v>0</v>
      </c>
      <c r="Q341" s="38">
        <v>1080000</v>
      </c>
      <c r="R341" s="38">
        <v>0</v>
      </c>
      <c r="S341" s="38">
        <v>0</v>
      </c>
      <c r="T341" s="38">
        <v>0</v>
      </c>
    </row>
    <row r="342" spans="1:20" ht="24.95" customHeight="1" x14ac:dyDescent="0.2">
      <c r="A342" s="47">
        <v>319</v>
      </c>
      <c r="B342" s="44" t="s">
        <v>175</v>
      </c>
      <c r="C342" s="38">
        <f t="shared" si="22"/>
        <v>28296410.000000004</v>
      </c>
      <c r="D342" s="38">
        <v>13497917.699999999</v>
      </c>
      <c r="E342" s="38">
        <v>1526299.4</v>
      </c>
      <c r="F342" s="38">
        <v>2926187.5</v>
      </c>
      <c r="G342" s="38">
        <v>4045161.6</v>
      </c>
      <c r="H342" s="38">
        <v>4644444.8</v>
      </c>
      <c r="I342" s="38">
        <v>0</v>
      </c>
      <c r="J342" s="39">
        <v>0</v>
      </c>
      <c r="K342" s="38">
        <v>0</v>
      </c>
      <c r="L342" s="38">
        <v>0</v>
      </c>
      <c r="M342" s="38">
        <v>0</v>
      </c>
      <c r="N342" s="38">
        <v>0</v>
      </c>
      <c r="O342" s="38">
        <v>0</v>
      </c>
      <c r="P342" s="38">
        <v>0</v>
      </c>
      <c r="Q342" s="38">
        <v>720000</v>
      </c>
      <c r="R342" s="38">
        <v>936399</v>
      </c>
      <c r="S342" s="38">
        <v>0</v>
      </c>
      <c r="T342" s="38">
        <v>0</v>
      </c>
    </row>
    <row r="343" spans="1:20" ht="24.95" customHeight="1" x14ac:dyDescent="0.2">
      <c r="A343" s="47">
        <v>320</v>
      </c>
      <c r="B343" s="44" t="s">
        <v>181</v>
      </c>
      <c r="C343" s="38">
        <f t="shared" si="22"/>
        <v>12965301</v>
      </c>
      <c r="D343" s="38">
        <v>0</v>
      </c>
      <c r="E343" s="38">
        <v>0</v>
      </c>
      <c r="F343" s="38">
        <v>0</v>
      </c>
      <c r="G343" s="38">
        <v>0</v>
      </c>
      <c r="H343" s="38">
        <v>0</v>
      </c>
      <c r="I343" s="38">
        <v>0</v>
      </c>
      <c r="J343" s="39">
        <v>4</v>
      </c>
      <c r="K343" s="38">
        <v>12710772</v>
      </c>
      <c r="L343" s="38">
        <v>0</v>
      </c>
      <c r="M343" s="38">
        <v>0</v>
      </c>
      <c r="N343" s="38">
        <v>0</v>
      </c>
      <c r="O343" s="38">
        <v>0</v>
      </c>
      <c r="P343" s="38">
        <v>0</v>
      </c>
      <c r="Q343" s="38">
        <v>102000</v>
      </c>
      <c r="R343" s="38">
        <v>152529</v>
      </c>
      <c r="S343" s="38">
        <v>0</v>
      </c>
      <c r="T343" s="38">
        <v>0</v>
      </c>
    </row>
    <row r="344" spans="1:20" ht="24.95" customHeight="1" x14ac:dyDescent="0.2">
      <c r="A344" s="47">
        <v>321</v>
      </c>
      <c r="B344" s="44" t="s">
        <v>438</v>
      </c>
      <c r="C344" s="38">
        <f t="shared" si="22"/>
        <v>29579130</v>
      </c>
      <c r="D344" s="38">
        <v>0</v>
      </c>
      <c r="E344" s="38">
        <v>0</v>
      </c>
      <c r="F344" s="38">
        <v>0</v>
      </c>
      <c r="G344" s="38">
        <v>0</v>
      </c>
      <c r="H344" s="38">
        <v>0</v>
      </c>
      <c r="I344" s="38">
        <v>0</v>
      </c>
      <c r="J344" s="39">
        <v>8</v>
      </c>
      <c r="K344" s="38">
        <v>29026808</v>
      </c>
      <c r="L344" s="38">
        <v>0</v>
      </c>
      <c r="M344" s="38">
        <v>0</v>
      </c>
      <c r="N344" s="38">
        <v>0</v>
      </c>
      <c r="O344" s="38">
        <v>0</v>
      </c>
      <c r="P344" s="38">
        <v>0</v>
      </c>
      <c r="Q344" s="38">
        <v>204000</v>
      </c>
      <c r="R344" s="38">
        <v>348322</v>
      </c>
      <c r="S344" s="38">
        <v>0</v>
      </c>
      <c r="T344" s="38">
        <v>0</v>
      </c>
    </row>
    <row r="345" spans="1:20" ht="24.95" customHeight="1" x14ac:dyDescent="0.2">
      <c r="A345" s="47">
        <v>322</v>
      </c>
      <c r="B345" s="44" t="s">
        <v>439</v>
      </c>
      <c r="C345" s="38">
        <f t="shared" si="22"/>
        <v>9723976</v>
      </c>
      <c r="D345" s="38">
        <v>0</v>
      </c>
      <c r="E345" s="38">
        <v>0</v>
      </c>
      <c r="F345" s="38">
        <v>0</v>
      </c>
      <c r="G345" s="38">
        <v>0</v>
      </c>
      <c r="H345" s="38">
        <v>0</v>
      </c>
      <c r="I345" s="38">
        <v>0</v>
      </c>
      <c r="J345" s="39">
        <v>3</v>
      </c>
      <c r="K345" s="38">
        <v>9533079</v>
      </c>
      <c r="L345" s="38">
        <v>0</v>
      </c>
      <c r="M345" s="38">
        <v>0</v>
      </c>
      <c r="N345" s="38">
        <v>0</v>
      </c>
      <c r="O345" s="38">
        <v>0</v>
      </c>
      <c r="P345" s="38">
        <v>0</v>
      </c>
      <c r="Q345" s="38">
        <v>76500</v>
      </c>
      <c r="R345" s="38">
        <v>114397</v>
      </c>
      <c r="S345" s="38">
        <v>0</v>
      </c>
      <c r="T345" s="38">
        <v>0</v>
      </c>
    </row>
    <row r="346" spans="1:20" ht="24.95" customHeight="1" x14ac:dyDescent="0.2">
      <c r="A346" s="47">
        <v>323</v>
      </c>
      <c r="B346" s="44" t="s">
        <v>440</v>
      </c>
      <c r="C346" s="38">
        <f t="shared" si="22"/>
        <v>9723976</v>
      </c>
      <c r="D346" s="38">
        <v>0</v>
      </c>
      <c r="E346" s="38">
        <v>0</v>
      </c>
      <c r="F346" s="38">
        <v>0</v>
      </c>
      <c r="G346" s="38">
        <v>0</v>
      </c>
      <c r="H346" s="38">
        <v>0</v>
      </c>
      <c r="I346" s="38">
        <v>0</v>
      </c>
      <c r="J346" s="39">
        <v>3</v>
      </c>
      <c r="K346" s="38">
        <v>9533079</v>
      </c>
      <c r="L346" s="38">
        <v>0</v>
      </c>
      <c r="M346" s="38">
        <v>0</v>
      </c>
      <c r="N346" s="38">
        <v>0</v>
      </c>
      <c r="O346" s="38">
        <v>0</v>
      </c>
      <c r="P346" s="38">
        <v>0</v>
      </c>
      <c r="Q346" s="38">
        <v>76500</v>
      </c>
      <c r="R346" s="38">
        <v>114397</v>
      </c>
      <c r="S346" s="38">
        <v>0</v>
      </c>
      <c r="T346" s="38">
        <v>0</v>
      </c>
    </row>
    <row r="347" spans="1:20" ht="24.95" customHeight="1" x14ac:dyDescent="0.2">
      <c r="A347" s="47">
        <v>324</v>
      </c>
      <c r="B347" s="44" t="s">
        <v>441</v>
      </c>
      <c r="C347" s="38">
        <f t="shared" si="22"/>
        <v>11092174</v>
      </c>
      <c r="D347" s="38">
        <v>0</v>
      </c>
      <c r="E347" s="38">
        <v>0</v>
      </c>
      <c r="F347" s="38">
        <v>0</v>
      </c>
      <c r="G347" s="38">
        <v>0</v>
      </c>
      <c r="H347" s="38">
        <v>0</v>
      </c>
      <c r="I347" s="38">
        <v>0</v>
      </c>
      <c r="J347" s="39">
        <v>3</v>
      </c>
      <c r="K347" s="38">
        <v>10885053</v>
      </c>
      <c r="L347" s="38">
        <v>0</v>
      </c>
      <c r="M347" s="38">
        <v>0</v>
      </c>
      <c r="N347" s="38">
        <v>0</v>
      </c>
      <c r="O347" s="38">
        <v>0</v>
      </c>
      <c r="P347" s="38">
        <v>0</v>
      </c>
      <c r="Q347" s="38">
        <v>76500</v>
      </c>
      <c r="R347" s="38">
        <v>130621</v>
      </c>
      <c r="S347" s="38">
        <v>0</v>
      </c>
      <c r="T347" s="38">
        <v>0</v>
      </c>
    </row>
    <row r="348" spans="1:20" ht="24.95" customHeight="1" x14ac:dyDescent="0.2">
      <c r="A348" s="47">
        <v>325</v>
      </c>
      <c r="B348" s="44" t="s">
        <v>442</v>
      </c>
      <c r="C348" s="38">
        <f t="shared" si="22"/>
        <v>7394782</v>
      </c>
      <c r="D348" s="38">
        <v>0</v>
      </c>
      <c r="E348" s="38">
        <v>0</v>
      </c>
      <c r="F348" s="38">
        <v>0</v>
      </c>
      <c r="G348" s="38">
        <v>0</v>
      </c>
      <c r="H348" s="38">
        <v>0</v>
      </c>
      <c r="I348" s="38">
        <v>0</v>
      </c>
      <c r="J348" s="39">
        <v>2</v>
      </c>
      <c r="K348" s="38">
        <v>7256702</v>
      </c>
      <c r="L348" s="38">
        <v>0</v>
      </c>
      <c r="M348" s="38">
        <v>0</v>
      </c>
      <c r="N348" s="38">
        <v>0</v>
      </c>
      <c r="O348" s="38">
        <v>0</v>
      </c>
      <c r="P348" s="38">
        <v>0</v>
      </c>
      <c r="Q348" s="38">
        <v>51000</v>
      </c>
      <c r="R348" s="38">
        <v>87080</v>
      </c>
      <c r="S348" s="38">
        <v>0</v>
      </c>
      <c r="T348" s="38">
        <v>0</v>
      </c>
    </row>
    <row r="349" spans="1:20" ht="24.95" customHeight="1" x14ac:dyDescent="0.2">
      <c r="A349" s="47">
        <v>326</v>
      </c>
      <c r="B349" s="44" t="s">
        <v>80</v>
      </c>
      <c r="C349" s="38">
        <f t="shared" si="22"/>
        <v>11092174</v>
      </c>
      <c r="D349" s="38">
        <v>0</v>
      </c>
      <c r="E349" s="38">
        <v>0</v>
      </c>
      <c r="F349" s="38">
        <v>0</v>
      </c>
      <c r="G349" s="38">
        <v>0</v>
      </c>
      <c r="H349" s="38">
        <v>0</v>
      </c>
      <c r="I349" s="38">
        <v>0</v>
      </c>
      <c r="J349" s="39">
        <v>3</v>
      </c>
      <c r="K349" s="38">
        <v>10885053</v>
      </c>
      <c r="L349" s="38">
        <v>0</v>
      </c>
      <c r="M349" s="38">
        <v>0</v>
      </c>
      <c r="N349" s="38">
        <v>0</v>
      </c>
      <c r="O349" s="38">
        <v>0</v>
      </c>
      <c r="P349" s="38">
        <v>0</v>
      </c>
      <c r="Q349" s="38">
        <v>76500</v>
      </c>
      <c r="R349" s="38">
        <v>130621</v>
      </c>
      <c r="S349" s="38">
        <v>0</v>
      </c>
      <c r="T349" s="38">
        <v>0</v>
      </c>
    </row>
    <row r="350" spans="1:20" ht="24.95" customHeight="1" x14ac:dyDescent="0.2">
      <c r="A350" s="47">
        <v>327</v>
      </c>
      <c r="B350" s="44" t="s">
        <v>183</v>
      </c>
      <c r="C350" s="38">
        <f t="shared" ref="C350:C368" si="23">D350+E350+F350+G350+H350+I350+K350+L350+M350+N350+O350+P350+Q350+R350+S350+T350</f>
        <v>9723976</v>
      </c>
      <c r="D350" s="38">
        <v>0</v>
      </c>
      <c r="E350" s="38">
        <v>0</v>
      </c>
      <c r="F350" s="38">
        <v>0</v>
      </c>
      <c r="G350" s="38">
        <v>0</v>
      </c>
      <c r="H350" s="38">
        <v>0</v>
      </c>
      <c r="I350" s="38">
        <v>0</v>
      </c>
      <c r="J350" s="39">
        <v>3</v>
      </c>
      <c r="K350" s="38">
        <v>9533079</v>
      </c>
      <c r="L350" s="38">
        <v>0</v>
      </c>
      <c r="M350" s="38">
        <v>0</v>
      </c>
      <c r="N350" s="38">
        <v>0</v>
      </c>
      <c r="O350" s="38">
        <v>0</v>
      </c>
      <c r="P350" s="38">
        <v>0</v>
      </c>
      <c r="Q350" s="38">
        <v>76500</v>
      </c>
      <c r="R350" s="38">
        <v>114397</v>
      </c>
      <c r="S350" s="38">
        <v>0</v>
      </c>
      <c r="T350" s="38">
        <v>0</v>
      </c>
    </row>
    <row r="351" spans="1:20" ht="24.95" customHeight="1" x14ac:dyDescent="0.2">
      <c r="A351" s="47">
        <v>328</v>
      </c>
      <c r="B351" s="44" t="s">
        <v>182</v>
      </c>
      <c r="C351" s="38">
        <f t="shared" si="23"/>
        <v>11092174</v>
      </c>
      <c r="D351" s="38">
        <v>0</v>
      </c>
      <c r="E351" s="38">
        <v>0</v>
      </c>
      <c r="F351" s="38">
        <v>0</v>
      </c>
      <c r="G351" s="38">
        <v>0</v>
      </c>
      <c r="H351" s="38">
        <v>0</v>
      </c>
      <c r="I351" s="38">
        <v>0</v>
      </c>
      <c r="J351" s="39">
        <v>3</v>
      </c>
      <c r="K351" s="38">
        <v>10885053</v>
      </c>
      <c r="L351" s="38">
        <v>0</v>
      </c>
      <c r="M351" s="38">
        <v>0</v>
      </c>
      <c r="N351" s="38">
        <v>0</v>
      </c>
      <c r="O351" s="38">
        <v>0</v>
      </c>
      <c r="P351" s="38">
        <v>0</v>
      </c>
      <c r="Q351" s="38">
        <v>76500</v>
      </c>
      <c r="R351" s="38">
        <v>130621</v>
      </c>
      <c r="S351" s="38">
        <v>0</v>
      </c>
      <c r="T351" s="38">
        <v>0</v>
      </c>
    </row>
    <row r="352" spans="1:20" ht="24.95" customHeight="1" x14ac:dyDescent="0.2">
      <c r="A352" s="47">
        <v>329</v>
      </c>
      <c r="B352" s="44" t="s">
        <v>443</v>
      </c>
      <c r="C352" s="38">
        <f t="shared" si="23"/>
        <v>6482651</v>
      </c>
      <c r="D352" s="38">
        <v>0</v>
      </c>
      <c r="E352" s="38">
        <v>0</v>
      </c>
      <c r="F352" s="38">
        <v>0</v>
      </c>
      <c r="G352" s="38">
        <v>0</v>
      </c>
      <c r="H352" s="38">
        <v>0</v>
      </c>
      <c r="I352" s="38">
        <v>0</v>
      </c>
      <c r="J352" s="39">
        <v>2</v>
      </c>
      <c r="K352" s="38">
        <v>6355386</v>
      </c>
      <c r="L352" s="38">
        <v>0</v>
      </c>
      <c r="M352" s="38">
        <v>0</v>
      </c>
      <c r="N352" s="38">
        <v>0</v>
      </c>
      <c r="O352" s="38">
        <v>0</v>
      </c>
      <c r="P352" s="38">
        <v>0</v>
      </c>
      <c r="Q352" s="38">
        <v>51000</v>
      </c>
      <c r="R352" s="38">
        <v>76265</v>
      </c>
      <c r="S352" s="38">
        <v>0</v>
      </c>
      <c r="T352" s="38">
        <v>0</v>
      </c>
    </row>
    <row r="353" spans="1:20" ht="24.95" customHeight="1" x14ac:dyDescent="0.2">
      <c r="A353" s="47">
        <v>330</v>
      </c>
      <c r="B353" s="44" t="s">
        <v>180</v>
      </c>
      <c r="C353" s="38">
        <f t="shared" si="23"/>
        <v>14789565</v>
      </c>
      <c r="D353" s="38">
        <v>0</v>
      </c>
      <c r="E353" s="38">
        <v>0</v>
      </c>
      <c r="F353" s="38">
        <v>0</v>
      </c>
      <c r="G353" s="38">
        <v>0</v>
      </c>
      <c r="H353" s="38">
        <v>0</v>
      </c>
      <c r="I353" s="38">
        <v>0</v>
      </c>
      <c r="J353" s="39">
        <v>4</v>
      </c>
      <c r="K353" s="38">
        <v>14513404</v>
      </c>
      <c r="L353" s="38">
        <v>0</v>
      </c>
      <c r="M353" s="38">
        <v>0</v>
      </c>
      <c r="N353" s="38">
        <v>0</v>
      </c>
      <c r="O353" s="38">
        <v>0</v>
      </c>
      <c r="P353" s="38">
        <v>0</v>
      </c>
      <c r="Q353" s="38">
        <v>102000</v>
      </c>
      <c r="R353" s="38">
        <v>174161</v>
      </c>
      <c r="S353" s="38">
        <v>0</v>
      </c>
      <c r="T353" s="38">
        <v>0</v>
      </c>
    </row>
    <row r="354" spans="1:20" ht="24.95" customHeight="1" x14ac:dyDescent="0.2">
      <c r="A354" s="47">
        <v>331</v>
      </c>
      <c r="B354" s="44" t="s">
        <v>184</v>
      </c>
      <c r="C354" s="38">
        <f t="shared" si="23"/>
        <v>11092174</v>
      </c>
      <c r="D354" s="38">
        <v>0</v>
      </c>
      <c r="E354" s="38">
        <v>0</v>
      </c>
      <c r="F354" s="38">
        <v>0</v>
      </c>
      <c r="G354" s="38">
        <v>0</v>
      </c>
      <c r="H354" s="38">
        <v>0</v>
      </c>
      <c r="I354" s="38">
        <v>0</v>
      </c>
      <c r="J354" s="39">
        <v>3</v>
      </c>
      <c r="K354" s="38">
        <v>10885053</v>
      </c>
      <c r="L354" s="38">
        <v>0</v>
      </c>
      <c r="M354" s="38">
        <v>0</v>
      </c>
      <c r="N354" s="38">
        <v>0</v>
      </c>
      <c r="O354" s="38">
        <v>0</v>
      </c>
      <c r="P354" s="38">
        <v>0</v>
      </c>
      <c r="Q354" s="38">
        <v>76500</v>
      </c>
      <c r="R354" s="38">
        <v>130621</v>
      </c>
      <c r="S354" s="38">
        <v>0</v>
      </c>
      <c r="T354" s="38">
        <v>0</v>
      </c>
    </row>
    <row r="355" spans="1:20" ht="24.95" customHeight="1" x14ac:dyDescent="0.2">
      <c r="A355" s="47">
        <v>332</v>
      </c>
      <c r="B355" s="44" t="s">
        <v>81</v>
      </c>
      <c r="C355" s="38">
        <f t="shared" si="23"/>
        <v>7848113</v>
      </c>
      <c r="D355" s="38">
        <v>0</v>
      </c>
      <c r="E355" s="38">
        <v>0</v>
      </c>
      <c r="F355" s="38">
        <v>0</v>
      </c>
      <c r="G355" s="38">
        <v>0</v>
      </c>
      <c r="H355" s="38">
        <v>0</v>
      </c>
      <c r="I355" s="38">
        <v>0</v>
      </c>
      <c r="J355" s="39">
        <v>2</v>
      </c>
      <c r="K355" s="38">
        <v>7704657</v>
      </c>
      <c r="L355" s="38">
        <v>0</v>
      </c>
      <c r="M355" s="38">
        <v>0</v>
      </c>
      <c r="N355" s="38">
        <v>0</v>
      </c>
      <c r="O355" s="38">
        <v>0</v>
      </c>
      <c r="P355" s="38">
        <v>0</v>
      </c>
      <c r="Q355" s="38">
        <v>51000</v>
      </c>
      <c r="R355" s="38">
        <v>92456</v>
      </c>
      <c r="S355" s="38">
        <v>0</v>
      </c>
      <c r="T355" s="38">
        <v>0</v>
      </c>
    </row>
    <row r="356" spans="1:20" ht="24.95" customHeight="1" x14ac:dyDescent="0.2">
      <c r="A356" s="47">
        <v>333</v>
      </c>
      <c r="B356" s="44" t="s">
        <v>444</v>
      </c>
      <c r="C356" s="38">
        <f t="shared" si="23"/>
        <v>15696226</v>
      </c>
      <c r="D356" s="38">
        <v>0</v>
      </c>
      <c r="E356" s="38">
        <v>0</v>
      </c>
      <c r="F356" s="38">
        <v>0</v>
      </c>
      <c r="G356" s="38">
        <v>0</v>
      </c>
      <c r="H356" s="38">
        <v>0</v>
      </c>
      <c r="I356" s="38">
        <v>0</v>
      </c>
      <c r="J356" s="39">
        <v>4</v>
      </c>
      <c r="K356" s="38">
        <v>15409314</v>
      </c>
      <c r="L356" s="38">
        <v>0</v>
      </c>
      <c r="M356" s="38">
        <v>0</v>
      </c>
      <c r="N356" s="38">
        <v>0</v>
      </c>
      <c r="O356" s="38">
        <v>0</v>
      </c>
      <c r="P356" s="38">
        <v>0</v>
      </c>
      <c r="Q356" s="38">
        <v>102000</v>
      </c>
      <c r="R356" s="38">
        <v>184912</v>
      </c>
      <c r="S356" s="38">
        <v>0</v>
      </c>
      <c r="T356" s="38">
        <v>0</v>
      </c>
    </row>
    <row r="357" spans="1:20" ht="24.95" customHeight="1" x14ac:dyDescent="0.2">
      <c r="A357" s="47">
        <v>334</v>
      </c>
      <c r="B357" s="44" t="s">
        <v>445</v>
      </c>
      <c r="C357" s="38">
        <f t="shared" si="23"/>
        <v>15696226</v>
      </c>
      <c r="D357" s="38">
        <v>0</v>
      </c>
      <c r="E357" s="38">
        <v>0</v>
      </c>
      <c r="F357" s="38">
        <v>0</v>
      </c>
      <c r="G357" s="38">
        <v>0</v>
      </c>
      <c r="H357" s="38">
        <v>0</v>
      </c>
      <c r="I357" s="38">
        <v>0</v>
      </c>
      <c r="J357" s="39">
        <v>4</v>
      </c>
      <c r="K357" s="38">
        <v>15409314</v>
      </c>
      <c r="L357" s="38">
        <v>0</v>
      </c>
      <c r="M357" s="38">
        <v>0</v>
      </c>
      <c r="N357" s="38">
        <v>0</v>
      </c>
      <c r="O357" s="38">
        <v>0</v>
      </c>
      <c r="P357" s="38">
        <v>0</v>
      </c>
      <c r="Q357" s="38">
        <v>102000</v>
      </c>
      <c r="R357" s="38">
        <v>184912</v>
      </c>
      <c r="S357" s="38">
        <v>0</v>
      </c>
      <c r="T357" s="38">
        <v>0</v>
      </c>
    </row>
    <row r="358" spans="1:20" ht="24.95" customHeight="1" x14ac:dyDescent="0.2">
      <c r="A358" s="47">
        <v>335</v>
      </c>
      <c r="B358" s="44" t="s">
        <v>446</v>
      </c>
      <c r="C358" s="38">
        <f t="shared" si="23"/>
        <v>11092174</v>
      </c>
      <c r="D358" s="38">
        <v>0</v>
      </c>
      <c r="E358" s="38">
        <v>0</v>
      </c>
      <c r="F358" s="38">
        <v>0</v>
      </c>
      <c r="G358" s="38">
        <v>0</v>
      </c>
      <c r="H358" s="38">
        <v>0</v>
      </c>
      <c r="I358" s="38">
        <v>0</v>
      </c>
      <c r="J358" s="39">
        <v>3</v>
      </c>
      <c r="K358" s="38">
        <v>10885053</v>
      </c>
      <c r="L358" s="38">
        <v>0</v>
      </c>
      <c r="M358" s="38">
        <v>0</v>
      </c>
      <c r="N358" s="38">
        <v>0</v>
      </c>
      <c r="O358" s="38">
        <v>0</v>
      </c>
      <c r="P358" s="38">
        <v>0</v>
      </c>
      <c r="Q358" s="38">
        <v>76500</v>
      </c>
      <c r="R358" s="38">
        <v>130621</v>
      </c>
      <c r="S358" s="38">
        <v>0</v>
      </c>
      <c r="T358" s="38">
        <v>0</v>
      </c>
    </row>
    <row r="359" spans="1:20" ht="24.95" customHeight="1" x14ac:dyDescent="0.2">
      <c r="A359" s="47">
        <v>336</v>
      </c>
      <c r="B359" s="44" t="s">
        <v>447</v>
      </c>
      <c r="C359" s="38">
        <f t="shared" si="23"/>
        <v>7394782</v>
      </c>
      <c r="D359" s="38">
        <v>0</v>
      </c>
      <c r="E359" s="38">
        <v>0</v>
      </c>
      <c r="F359" s="38">
        <v>0</v>
      </c>
      <c r="G359" s="38">
        <v>0</v>
      </c>
      <c r="H359" s="38">
        <v>0</v>
      </c>
      <c r="I359" s="38">
        <v>0</v>
      </c>
      <c r="J359" s="39">
        <v>2</v>
      </c>
      <c r="K359" s="38">
        <v>7256702</v>
      </c>
      <c r="L359" s="38">
        <v>0</v>
      </c>
      <c r="M359" s="38">
        <v>0</v>
      </c>
      <c r="N359" s="38">
        <v>0</v>
      </c>
      <c r="O359" s="38">
        <v>0</v>
      </c>
      <c r="P359" s="38">
        <v>0</v>
      </c>
      <c r="Q359" s="38">
        <v>51000</v>
      </c>
      <c r="R359" s="38">
        <v>87080</v>
      </c>
      <c r="S359" s="38">
        <v>0</v>
      </c>
      <c r="T359" s="38">
        <v>0</v>
      </c>
    </row>
    <row r="360" spans="1:20" ht="24.95" customHeight="1" x14ac:dyDescent="0.2">
      <c r="A360" s="47">
        <v>337</v>
      </c>
      <c r="B360" s="44" t="s">
        <v>448</v>
      </c>
      <c r="C360" s="38">
        <f t="shared" si="23"/>
        <v>3714391</v>
      </c>
      <c r="D360" s="38">
        <v>0</v>
      </c>
      <c r="E360" s="38">
        <v>0</v>
      </c>
      <c r="F360" s="38">
        <v>0</v>
      </c>
      <c r="G360" s="38">
        <v>0</v>
      </c>
      <c r="H360" s="38">
        <v>0</v>
      </c>
      <c r="I360" s="38">
        <v>0</v>
      </c>
      <c r="J360" s="39">
        <v>1</v>
      </c>
      <c r="K360" s="38">
        <v>3628351</v>
      </c>
      <c r="L360" s="38">
        <v>0</v>
      </c>
      <c r="M360" s="38">
        <v>0</v>
      </c>
      <c r="N360" s="38">
        <v>0</v>
      </c>
      <c r="O360" s="38">
        <v>0</v>
      </c>
      <c r="P360" s="38">
        <v>0</v>
      </c>
      <c r="Q360" s="38">
        <v>42500</v>
      </c>
      <c r="R360" s="38">
        <v>43540</v>
      </c>
      <c r="S360" s="38">
        <v>0</v>
      </c>
      <c r="T360" s="38">
        <v>0</v>
      </c>
    </row>
    <row r="361" spans="1:20" ht="24.95" customHeight="1" x14ac:dyDescent="0.2">
      <c r="A361" s="47">
        <v>338</v>
      </c>
      <c r="B361" s="44" t="s">
        <v>85</v>
      </c>
      <c r="C361" s="38">
        <f t="shared" si="23"/>
        <v>7394782</v>
      </c>
      <c r="D361" s="38">
        <v>0</v>
      </c>
      <c r="E361" s="38">
        <v>0</v>
      </c>
      <c r="F361" s="38">
        <v>0</v>
      </c>
      <c r="G361" s="38">
        <v>0</v>
      </c>
      <c r="H361" s="38">
        <v>0</v>
      </c>
      <c r="I361" s="38">
        <v>0</v>
      </c>
      <c r="J361" s="39">
        <v>2</v>
      </c>
      <c r="K361" s="38">
        <v>7256702</v>
      </c>
      <c r="L361" s="38">
        <v>0</v>
      </c>
      <c r="M361" s="38">
        <v>0</v>
      </c>
      <c r="N361" s="38">
        <v>0</v>
      </c>
      <c r="O361" s="38">
        <v>0</v>
      </c>
      <c r="P361" s="38">
        <v>0</v>
      </c>
      <c r="Q361" s="38">
        <v>51000</v>
      </c>
      <c r="R361" s="38">
        <v>87080</v>
      </c>
      <c r="S361" s="38">
        <v>0</v>
      </c>
      <c r="T361" s="38">
        <v>0</v>
      </c>
    </row>
    <row r="362" spans="1:20" ht="24.95" customHeight="1" x14ac:dyDescent="0.2">
      <c r="A362" s="47">
        <v>339</v>
      </c>
      <c r="B362" s="44" t="s">
        <v>449</v>
      </c>
      <c r="C362" s="38">
        <f t="shared" si="23"/>
        <v>14789565</v>
      </c>
      <c r="D362" s="38">
        <v>0</v>
      </c>
      <c r="E362" s="38">
        <v>0</v>
      </c>
      <c r="F362" s="38">
        <v>0</v>
      </c>
      <c r="G362" s="38">
        <v>0</v>
      </c>
      <c r="H362" s="38">
        <v>0</v>
      </c>
      <c r="I362" s="38">
        <v>0</v>
      </c>
      <c r="J362" s="39">
        <v>4</v>
      </c>
      <c r="K362" s="38">
        <v>14513404</v>
      </c>
      <c r="L362" s="38">
        <v>0</v>
      </c>
      <c r="M362" s="38">
        <v>0</v>
      </c>
      <c r="N362" s="38">
        <v>0</v>
      </c>
      <c r="O362" s="38">
        <v>0</v>
      </c>
      <c r="P362" s="38">
        <v>0</v>
      </c>
      <c r="Q362" s="38">
        <v>102000</v>
      </c>
      <c r="R362" s="38">
        <v>174161</v>
      </c>
      <c r="S362" s="38">
        <v>0</v>
      </c>
      <c r="T362" s="38">
        <v>0</v>
      </c>
    </row>
    <row r="363" spans="1:20" ht="24.95" customHeight="1" x14ac:dyDescent="0.2">
      <c r="A363" s="47">
        <v>340</v>
      </c>
      <c r="B363" s="44" t="s">
        <v>450</v>
      </c>
      <c r="C363" s="38">
        <f t="shared" si="23"/>
        <v>7394782</v>
      </c>
      <c r="D363" s="38">
        <v>0</v>
      </c>
      <c r="E363" s="38">
        <v>0</v>
      </c>
      <c r="F363" s="38">
        <v>0</v>
      </c>
      <c r="G363" s="38">
        <v>0</v>
      </c>
      <c r="H363" s="38">
        <v>0</v>
      </c>
      <c r="I363" s="38">
        <v>0</v>
      </c>
      <c r="J363" s="39">
        <v>2</v>
      </c>
      <c r="K363" s="38">
        <v>7256702</v>
      </c>
      <c r="L363" s="38">
        <v>0</v>
      </c>
      <c r="M363" s="38">
        <v>0</v>
      </c>
      <c r="N363" s="38">
        <v>0</v>
      </c>
      <c r="O363" s="38">
        <v>0</v>
      </c>
      <c r="P363" s="38">
        <v>0</v>
      </c>
      <c r="Q363" s="38">
        <v>51000</v>
      </c>
      <c r="R363" s="38">
        <v>87080</v>
      </c>
      <c r="S363" s="38">
        <v>0</v>
      </c>
      <c r="T363" s="38">
        <v>0</v>
      </c>
    </row>
    <row r="364" spans="1:20" ht="24.95" customHeight="1" x14ac:dyDescent="0.2">
      <c r="A364" s="47">
        <v>341</v>
      </c>
      <c r="B364" s="44" t="s">
        <v>451</v>
      </c>
      <c r="C364" s="38">
        <f t="shared" si="23"/>
        <v>3258325</v>
      </c>
      <c r="D364" s="38">
        <v>0</v>
      </c>
      <c r="E364" s="38">
        <v>0</v>
      </c>
      <c r="F364" s="38">
        <v>0</v>
      </c>
      <c r="G364" s="38">
        <v>0</v>
      </c>
      <c r="H364" s="38">
        <v>0</v>
      </c>
      <c r="I364" s="38">
        <v>0</v>
      </c>
      <c r="J364" s="39">
        <v>1</v>
      </c>
      <c r="K364" s="38">
        <v>3177693</v>
      </c>
      <c r="L364" s="38">
        <v>0</v>
      </c>
      <c r="M364" s="38">
        <v>0</v>
      </c>
      <c r="N364" s="38">
        <v>0</v>
      </c>
      <c r="O364" s="38">
        <v>0</v>
      </c>
      <c r="P364" s="38">
        <v>0</v>
      </c>
      <c r="Q364" s="38">
        <v>42500</v>
      </c>
      <c r="R364" s="38">
        <v>38132</v>
      </c>
      <c r="S364" s="38">
        <v>0</v>
      </c>
      <c r="T364" s="38">
        <v>0</v>
      </c>
    </row>
    <row r="365" spans="1:20" ht="24.95" customHeight="1" x14ac:dyDescent="0.2">
      <c r="A365" s="47">
        <v>342</v>
      </c>
      <c r="B365" s="44" t="s">
        <v>452</v>
      </c>
      <c r="C365" s="38">
        <f t="shared" si="23"/>
        <v>7394782</v>
      </c>
      <c r="D365" s="38">
        <v>0</v>
      </c>
      <c r="E365" s="38">
        <v>0</v>
      </c>
      <c r="F365" s="38">
        <v>0</v>
      </c>
      <c r="G365" s="38">
        <v>0</v>
      </c>
      <c r="H365" s="38">
        <v>0</v>
      </c>
      <c r="I365" s="38">
        <v>0</v>
      </c>
      <c r="J365" s="39">
        <v>2</v>
      </c>
      <c r="K365" s="38">
        <v>7256702</v>
      </c>
      <c r="L365" s="38">
        <v>0</v>
      </c>
      <c r="M365" s="38">
        <v>0</v>
      </c>
      <c r="N365" s="38">
        <v>0</v>
      </c>
      <c r="O365" s="38">
        <v>0</v>
      </c>
      <c r="P365" s="38">
        <v>0</v>
      </c>
      <c r="Q365" s="38">
        <v>51000</v>
      </c>
      <c r="R365" s="38">
        <v>87080</v>
      </c>
      <c r="S365" s="38">
        <v>0</v>
      </c>
      <c r="T365" s="38">
        <v>0</v>
      </c>
    </row>
    <row r="366" spans="1:20" ht="24.95" customHeight="1" x14ac:dyDescent="0.2">
      <c r="A366" s="47">
        <v>343</v>
      </c>
      <c r="B366" s="44" t="s">
        <v>79</v>
      </c>
      <c r="C366" s="38">
        <f t="shared" si="23"/>
        <v>11092174</v>
      </c>
      <c r="D366" s="38">
        <v>0</v>
      </c>
      <c r="E366" s="38">
        <v>0</v>
      </c>
      <c r="F366" s="38">
        <v>0</v>
      </c>
      <c r="G366" s="38">
        <v>0</v>
      </c>
      <c r="H366" s="38">
        <v>0</v>
      </c>
      <c r="I366" s="38">
        <v>0</v>
      </c>
      <c r="J366" s="39">
        <v>3</v>
      </c>
      <c r="K366" s="38">
        <v>10885053</v>
      </c>
      <c r="L366" s="38">
        <v>0</v>
      </c>
      <c r="M366" s="38">
        <v>0</v>
      </c>
      <c r="N366" s="38">
        <v>0</v>
      </c>
      <c r="O366" s="38">
        <v>0</v>
      </c>
      <c r="P366" s="38">
        <v>0</v>
      </c>
      <c r="Q366" s="38">
        <v>76500</v>
      </c>
      <c r="R366" s="38">
        <v>130621</v>
      </c>
      <c r="S366" s="38">
        <v>0</v>
      </c>
      <c r="T366" s="38">
        <v>0</v>
      </c>
    </row>
    <row r="367" spans="1:20" ht="24.95" customHeight="1" x14ac:dyDescent="0.2">
      <c r="A367" s="47">
        <v>344</v>
      </c>
      <c r="B367" s="44" t="s">
        <v>453</v>
      </c>
      <c r="C367" s="38">
        <f t="shared" si="23"/>
        <v>7848113</v>
      </c>
      <c r="D367" s="38">
        <v>0</v>
      </c>
      <c r="E367" s="38">
        <v>0</v>
      </c>
      <c r="F367" s="38">
        <v>0</v>
      </c>
      <c r="G367" s="38">
        <v>0</v>
      </c>
      <c r="H367" s="38">
        <v>0</v>
      </c>
      <c r="I367" s="38">
        <v>0</v>
      </c>
      <c r="J367" s="39">
        <v>2</v>
      </c>
      <c r="K367" s="38">
        <v>7704657</v>
      </c>
      <c r="L367" s="38">
        <v>0</v>
      </c>
      <c r="M367" s="38">
        <v>0</v>
      </c>
      <c r="N367" s="38">
        <v>0</v>
      </c>
      <c r="O367" s="38">
        <v>0</v>
      </c>
      <c r="P367" s="38">
        <v>0</v>
      </c>
      <c r="Q367" s="38">
        <v>51000</v>
      </c>
      <c r="R367" s="38">
        <v>92456</v>
      </c>
      <c r="S367" s="38">
        <v>0</v>
      </c>
      <c r="T367" s="38">
        <v>0</v>
      </c>
    </row>
    <row r="368" spans="1:20" ht="24.95" customHeight="1" x14ac:dyDescent="0.2">
      <c r="A368" s="47">
        <v>345</v>
      </c>
      <c r="B368" s="44" t="s">
        <v>454</v>
      </c>
      <c r="C368" s="38">
        <f t="shared" si="23"/>
        <v>960000</v>
      </c>
      <c r="D368" s="38">
        <v>0</v>
      </c>
      <c r="E368" s="38">
        <v>0</v>
      </c>
      <c r="F368" s="38">
        <v>0</v>
      </c>
      <c r="G368" s="38">
        <v>0</v>
      </c>
      <c r="H368" s="38">
        <v>0</v>
      </c>
      <c r="I368" s="38">
        <v>0</v>
      </c>
      <c r="J368" s="39">
        <v>0</v>
      </c>
      <c r="K368" s="38">
        <v>0</v>
      </c>
      <c r="L368" s="38">
        <v>0</v>
      </c>
      <c r="M368" s="38">
        <v>0</v>
      </c>
      <c r="N368" s="38">
        <v>0</v>
      </c>
      <c r="O368" s="38">
        <v>0</v>
      </c>
      <c r="P368" s="38">
        <v>0</v>
      </c>
      <c r="Q368" s="38">
        <v>960000</v>
      </c>
      <c r="R368" s="38">
        <v>0</v>
      </c>
      <c r="S368" s="38">
        <v>0</v>
      </c>
      <c r="T368" s="38">
        <v>0</v>
      </c>
    </row>
    <row r="369" spans="1:20" ht="24.95" customHeight="1" x14ac:dyDescent="0.2">
      <c r="A369" s="42" t="s">
        <v>185</v>
      </c>
      <c r="B369" s="44"/>
      <c r="C369" s="33">
        <f t="shared" ref="C369:T369" si="24">SUM(C370)</f>
        <v>13506768.23</v>
      </c>
      <c r="D369" s="33">
        <f t="shared" si="24"/>
        <v>13108256.800000001</v>
      </c>
      <c r="E369" s="33">
        <f t="shared" si="24"/>
        <v>0</v>
      </c>
      <c r="F369" s="33">
        <f t="shared" si="24"/>
        <v>0</v>
      </c>
      <c r="G369" s="33">
        <f t="shared" si="24"/>
        <v>0</v>
      </c>
      <c r="H369" s="33">
        <f t="shared" si="24"/>
        <v>0</v>
      </c>
      <c r="I369" s="33">
        <f t="shared" si="24"/>
        <v>0</v>
      </c>
      <c r="J369" s="35">
        <f t="shared" si="24"/>
        <v>0</v>
      </c>
      <c r="K369" s="33">
        <f t="shared" si="24"/>
        <v>0</v>
      </c>
      <c r="L369" s="33">
        <f t="shared" si="24"/>
        <v>0</v>
      </c>
      <c r="M369" s="33">
        <f t="shared" si="24"/>
        <v>0</v>
      </c>
      <c r="N369" s="33">
        <f t="shared" si="24"/>
        <v>0</v>
      </c>
      <c r="O369" s="33">
        <f t="shared" si="24"/>
        <v>0</v>
      </c>
      <c r="P369" s="33">
        <f t="shared" si="24"/>
        <v>0</v>
      </c>
      <c r="Q369" s="33">
        <f t="shared" si="24"/>
        <v>0</v>
      </c>
      <c r="R369" s="33">
        <f t="shared" si="24"/>
        <v>398511.43</v>
      </c>
      <c r="S369" s="33">
        <f t="shared" si="24"/>
        <v>0</v>
      </c>
      <c r="T369" s="33">
        <f t="shared" si="24"/>
        <v>0</v>
      </c>
    </row>
    <row r="370" spans="1:20" ht="24.95" customHeight="1" x14ac:dyDescent="0.2">
      <c r="A370" s="47">
        <v>346</v>
      </c>
      <c r="B370" s="44" t="s">
        <v>86</v>
      </c>
      <c r="C370" s="38">
        <f>D370+E370+F370+G370+H370+I370+K370+L370+M370+N370+O370+P370+Q370+R370+S370+T370</f>
        <v>13506768.23</v>
      </c>
      <c r="D370" s="38">
        <v>13108256.800000001</v>
      </c>
      <c r="E370" s="38">
        <v>0</v>
      </c>
      <c r="F370" s="38">
        <v>0</v>
      </c>
      <c r="G370" s="38">
        <v>0</v>
      </c>
      <c r="H370" s="38">
        <v>0</v>
      </c>
      <c r="I370" s="38">
        <v>0</v>
      </c>
      <c r="J370" s="39">
        <v>0</v>
      </c>
      <c r="K370" s="38">
        <v>0</v>
      </c>
      <c r="L370" s="38">
        <v>0</v>
      </c>
      <c r="M370" s="38">
        <v>0</v>
      </c>
      <c r="N370" s="38">
        <v>0</v>
      </c>
      <c r="O370" s="38">
        <v>0</v>
      </c>
      <c r="P370" s="38">
        <v>0</v>
      </c>
      <c r="Q370" s="38">
        <v>0</v>
      </c>
      <c r="R370" s="38">
        <v>398511.43</v>
      </c>
      <c r="S370" s="38">
        <v>0</v>
      </c>
      <c r="T370" s="38">
        <v>0</v>
      </c>
    </row>
    <row r="371" spans="1:20" ht="24.95" customHeight="1" x14ac:dyDescent="0.2">
      <c r="A371" s="46" t="s">
        <v>87</v>
      </c>
      <c r="B371" s="44"/>
      <c r="C371" s="33">
        <f t="shared" ref="C371:T371" si="25">SUM(C372)</f>
        <v>4337226.42</v>
      </c>
      <c r="D371" s="33">
        <f t="shared" si="25"/>
        <v>0</v>
      </c>
      <c r="E371" s="33">
        <f t="shared" si="25"/>
        <v>523525.87</v>
      </c>
      <c r="F371" s="33">
        <f t="shared" si="25"/>
        <v>0</v>
      </c>
      <c r="G371" s="33">
        <f t="shared" si="25"/>
        <v>827496.68</v>
      </c>
      <c r="H371" s="33">
        <f t="shared" si="25"/>
        <v>0</v>
      </c>
      <c r="I371" s="33">
        <f t="shared" si="25"/>
        <v>0</v>
      </c>
      <c r="J371" s="35">
        <f t="shared" si="25"/>
        <v>0</v>
      </c>
      <c r="K371" s="33">
        <f t="shared" si="25"/>
        <v>0</v>
      </c>
      <c r="L371" s="33">
        <f t="shared" si="25"/>
        <v>0</v>
      </c>
      <c r="M371" s="33">
        <f t="shared" si="25"/>
        <v>0</v>
      </c>
      <c r="N371" s="33">
        <f t="shared" si="25"/>
        <v>2939395.7</v>
      </c>
      <c r="O371" s="33">
        <f t="shared" si="25"/>
        <v>0</v>
      </c>
      <c r="P371" s="33">
        <f t="shared" si="25"/>
        <v>0</v>
      </c>
      <c r="Q371" s="33">
        <f t="shared" si="25"/>
        <v>0</v>
      </c>
      <c r="R371" s="33">
        <f t="shared" si="25"/>
        <v>46808.17</v>
      </c>
      <c r="S371" s="33">
        <f t="shared" si="25"/>
        <v>0</v>
      </c>
      <c r="T371" s="33">
        <f t="shared" si="25"/>
        <v>0</v>
      </c>
    </row>
    <row r="372" spans="1:20" ht="24.95" customHeight="1" x14ac:dyDescent="0.2">
      <c r="A372" s="47">
        <v>347</v>
      </c>
      <c r="B372" s="44" t="s">
        <v>455</v>
      </c>
      <c r="C372" s="38">
        <f>D372+E372+F372+G372+H372+I372+K372+L372+M372+N372+O372+P372+Q372+R372+S372+T372</f>
        <v>4337226.42</v>
      </c>
      <c r="D372" s="38">
        <v>0</v>
      </c>
      <c r="E372" s="38">
        <v>523525.87</v>
      </c>
      <c r="F372" s="38">
        <v>0</v>
      </c>
      <c r="G372" s="38">
        <v>827496.68</v>
      </c>
      <c r="H372" s="38">
        <v>0</v>
      </c>
      <c r="I372" s="38">
        <v>0</v>
      </c>
      <c r="J372" s="39">
        <v>0</v>
      </c>
      <c r="K372" s="38">
        <v>0</v>
      </c>
      <c r="L372" s="38">
        <v>0</v>
      </c>
      <c r="M372" s="38">
        <v>0</v>
      </c>
      <c r="N372" s="38">
        <v>2939395.7</v>
      </c>
      <c r="O372" s="38">
        <v>0</v>
      </c>
      <c r="P372" s="38">
        <v>0</v>
      </c>
      <c r="Q372" s="38">
        <v>0</v>
      </c>
      <c r="R372" s="38">
        <v>46808.17</v>
      </c>
      <c r="S372" s="38">
        <v>0</v>
      </c>
      <c r="T372" s="38">
        <v>0</v>
      </c>
    </row>
    <row r="373" spans="1:20" ht="24.95" customHeight="1" x14ac:dyDescent="0.2">
      <c r="A373" s="46" t="s">
        <v>88</v>
      </c>
      <c r="B373" s="44"/>
      <c r="C373" s="33">
        <f t="shared" ref="C373:T373" si="26">SUM(C374)</f>
        <v>5990280.8799999999</v>
      </c>
      <c r="D373" s="33">
        <f t="shared" si="26"/>
        <v>0</v>
      </c>
      <c r="E373" s="33">
        <f t="shared" si="26"/>
        <v>436645.8</v>
      </c>
      <c r="F373" s="33">
        <f t="shared" si="26"/>
        <v>0</v>
      </c>
      <c r="G373" s="33">
        <f t="shared" si="26"/>
        <v>0</v>
      </c>
      <c r="H373" s="33">
        <f t="shared" si="26"/>
        <v>1390174.2</v>
      </c>
      <c r="I373" s="33">
        <f t="shared" si="26"/>
        <v>0</v>
      </c>
      <c r="J373" s="35">
        <f t="shared" si="26"/>
        <v>0</v>
      </c>
      <c r="K373" s="33">
        <f t="shared" si="26"/>
        <v>0</v>
      </c>
      <c r="L373" s="33">
        <f t="shared" si="26"/>
        <v>4072375.8</v>
      </c>
      <c r="M373" s="33">
        <f t="shared" si="26"/>
        <v>0</v>
      </c>
      <c r="N373" s="33">
        <f t="shared" si="26"/>
        <v>0</v>
      </c>
      <c r="O373" s="33">
        <f t="shared" si="26"/>
        <v>0</v>
      </c>
      <c r="P373" s="33">
        <f t="shared" si="26"/>
        <v>0</v>
      </c>
      <c r="Q373" s="33">
        <f t="shared" si="26"/>
        <v>0</v>
      </c>
      <c r="R373" s="33">
        <f t="shared" si="26"/>
        <v>91085.08</v>
      </c>
      <c r="S373" s="33">
        <f t="shared" si="26"/>
        <v>0</v>
      </c>
      <c r="T373" s="33">
        <f t="shared" si="26"/>
        <v>0</v>
      </c>
    </row>
    <row r="374" spans="1:20" ht="24.95" customHeight="1" x14ac:dyDescent="0.2">
      <c r="A374" s="47">
        <v>348</v>
      </c>
      <c r="B374" s="44" t="s">
        <v>456</v>
      </c>
      <c r="C374" s="38">
        <f>D374+E374+F374+G374+H374+I374+K374+L374+M374+N374+O374+P374+Q374+R374+S374+T374</f>
        <v>5990280.8799999999</v>
      </c>
      <c r="D374" s="38">
        <v>0</v>
      </c>
      <c r="E374" s="38">
        <v>436645.8</v>
      </c>
      <c r="F374" s="38">
        <v>0</v>
      </c>
      <c r="G374" s="38">
        <v>0</v>
      </c>
      <c r="H374" s="38">
        <v>1390174.2</v>
      </c>
      <c r="I374" s="38">
        <v>0</v>
      </c>
      <c r="J374" s="39">
        <v>0</v>
      </c>
      <c r="K374" s="38">
        <v>0</v>
      </c>
      <c r="L374" s="38">
        <v>4072375.8</v>
      </c>
      <c r="M374" s="38">
        <v>0</v>
      </c>
      <c r="N374" s="38">
        <v>0</v>
      </c>
      <c r="O374" s="38">
        <v>0</v>
      </c>
      <c r="P374" s="38">
        <v>0</v>
      </c>
      <c r="Q374" s="38">
        <v>0</v>
      </c>
      <c r="R374" s="38">
        <v>91085.08</v>
      </c>
      <c r="S374" s="38">
        <v>0</v>
      </c>
      <c r="T374" s="38">
        <v>0</v>
      </c>
    </row>
    <row r="375" spans="1:20" ht="24.95" customHeight="1" x14ac:dyDescent="0.2">
      <c r="A375" s="46" t="s">
        <v>89</v>
      </c>
      <c r="B375" s="44"/>
      <c r="C375" s="33">
        <f t="shared" ref="C375:T375" si="27">SUM(C376:C390)</f>
        <v>69514433.5</v>
      </c>
      <c r="D375" s="33">
        <f t="shared" si="27"/>
        <v>6074595</v>
      </c>
      <c r="E375" s="33">
        <f t="shared" si="27"/>
        <v>1633942.3</v>
      </c>
      <c r="F375" s="33">
        <f t="shared" si="27"/>
        <v>0</v>
      </c>
      <c r="G375" s="33">
        <f t="shared" si="27"/>
        <v>1129059</v>
      </c>
      <c r="H375" s="33">
        <f t="shared" si="27"/>
        <v>11263658.199999999</v>
      </c>
      <c r="I375" s="33">
        <f t="shared" si="27"/>
        <v>0</v>
      </c>
      <c r="J375" s="35">
        <f t="shared" si="27"/>
        <v>0</v>
      </c>
      <c r="K375" s="33">
        <f t="shared" si="27"/>
        <v>0</v>
      </c>
      <c r="L375" s="33">
        <f t="shared" si="27"/>
        <v>24661762</v>
      </c>
      <c r="M375" s="33">
        <f t="shared" si="27"/>
        <v>0</v>
      </c>
      <c r="N375" s="33">
        <f t="shared" si="27"/>
        <v>20742047.600000001</v>
      </c>
      <c r="O375" s="33">
        <f t="shared" si="27"/>
        <v>249548.4</v>
      </c>
      <c r="P375" s="33">
        <f t="shared" si="27"/>
        <v>0</v>
      </c>
      <c r="Q375" s="33">
        <f t="shared" si="27"/>
        <v>3426544</v>
      </c>
      <c r="R375" s="33">
        <f t="shared" si="27"/>
        <v>333277</v>
      </c>
      <c r="S375" s="33">
        <f t="shared" si="27"/>
        <v>0</v>
      </c>
      <c r="T375" s="33">
        <f t="shared" si="27"/>
        <v>0</v>
      </c>
    </row>
    <row r="376" spans="1:20" ht="24.95" customHeight="1" x14ac:dyDescent="0.2">
      <c r="A376" s="47">
        <v>349</v>
      </c>
      <c r="B376" s="44" t="s">
        <v>457</v>
      </c>
      <c r="C376" s="38">
        <f t="shared" ref="C376:C390" si="28">D376+E376+F376+G376+H376+I376+K376+L376+M376+N376+O376+P376+Q376+R376+S376+T376</f>
        <v>40000</v>
      </c>
      <c r="D376" s="38">
        <v>0</v>
      </c>
      <c r="E376" s="38">
        <v>0</v>
      </c>
      <c r="F376" s="38">
        <v>0</v>
      </c>
      <c r="G376" s="38">
        <v>0</v>
      </c>
      <c r="H376" s="38">
        <v>0</v>
      </c>
      <c r="I376" s="38">
        <v>0</v>
      </c>
      <c r="J376" s="39">
        <v>0</v>
      </c>
      <c r="K376" s="38">
        <v>0</v>
      </c>
      <c r="L376" s="38">
        <v>0</v>
      </c>
      <c r="M376" s="38">
        <v>0</v>
      </c>
      <c r="N376" s="38">
        <v>0</v>
      </c>
      <c r="O376" s="38">
        <v>0</v>
      </c>
      <c r="P376" s="38">
        <v>0</v>
      </c>
      <c r="Q376" s="38">
        <v>40000</v>
      </c>
      <c r="R376" s="38">
        <v>0</v>
      </c>
      <c r="S376" s="38">
        <v>0</v>
      </c>
      <c r="T376" s="38">
        <v>0</v>
      </c>
    </row>
    <row r="377" spans="1:20" ht="24.95" customHeight="1" x14ac:dyDescent="0.2">
      <c r="A377" s="47">
        <v>350</v>
      </c>
      <c r="B377" s="44" t="s">
        <v>458</v>
      </c>
      <c r="C377" s="38">
        <f t="shared" si="28"/>
        <v>40000</v>
      </c>
      <c r="D377" s="38">
        <v>0</v>
      </c>
      <c r="E377" s="38">
        <v>0</v>
      </c>
      <c r="F377" s="38">
        <v>0</v>
      </c>
      <c r="G377" s="38">
        <v>0</v>
      </c>
      <c r="H377" s="38">
        <v>0</v>
      </c>
      <c r="I377" s="38">
        <v>0</v>
      </c>
      <c r="J377" s="39">
        <v>0</v>
      </c>
      <c r="K377" s="38">
        <v>0</v>
      </c>
      <c r="L377" s="38">
        <v>0</v>
      </c>
      <c r="M377" s="38">
        <v>0</v>
      </c>
      <c r="N377" s="38">
        <v>0</v>
      </c>
      <c r="O377" s="38">
        <v>0</v>
      </c>
      <c r="P377" s="38">
        <v>0</v>
      </c>
      <c r="Q377" s="38">
        <v>40000</v>
      </c>
      <c r="R377" s="38">
        <v>0</v>
      </c>
      <c r="S377" s="38">
        <v>0</v>
      </c>
      <c r="T377" s="38">
        <v>0</v>
      </c>
    </row>
    <row r="378" spans="1:20" ht="24.95" customHeight="1" x14ac:dyDescent="0.2">
      <c r="A378" s="47">
        <v>351</v>
      </c>
      <c r="B378" s="44" t="s">
        <v>459</v>
      </c>
      <c r="C378" s="38">
        <f t="shared" si="28"/>
        <v>40000</v>
      </c>
      <c r="D378" s="38">
        <v>0</v>
      </c>
      <c r="E378" s="38">
        <v>0</v>
      </c>
      <c r="F378" s="38">
        <v>0</v>
      </c>
      <c r="G378" s="38">
        <v>0</v>
      </c>
      <c r="H378" s="38">
        <v>0</v>
      </c>
      <c r="I378" s="38">
        <v>0</v>
      </c>
      <c r="J378" s="39">
        <v>0</v>
      </c>
      <c r="K378" s="38">
        <v>0</v>
      </c>
      <c r="L378" s="38">
        <v>0</v>
      </c>
      <c r="M378" s="38">
        <v>0</v>
      </c>
      <c r="N378" s="38">
        <v>0</v>
      </c>
      <c r="O378" s="38">
        <v>0</v>
      </c>
      <c r="P378" s="38">
        <v>0</v>
      </c>
      <c r="Q378" s="38">
        <v>40000</v>
      </c>
      <c r="R378" s="38">
        <v>0</v>
      </c>
      <c r="S378" s="38">
        <v>0</v>
      </c>
      <c r="T378" s="38">
        <v>0</v>
      </c>
    </row>
    <row r="379" spans="1:20" ht="24.95" customHeight="1" x14ac:dyDescent="0.2">
      <c r="A379" s="47">
        <v>352</v>
      </c>
      <c r="B379" s="44" t="s">
        <v>460</v>
      </c>
      <c r="C379" s="38">
        <f t="shared" si="28"/>
        <v>40000</v>
      </c>
      <c r="D379" s="38">
        <v>0</v>
      </c>
      <c r="E379" s="38">
        <v>0</v>
      </c>
      <c r="F379" s="38">
        <v>0</v>
      </c>
      <c r="G379" s="38">
        <v>0</v>
      </c>
      <c r="H379" s="38">
        <v>0</v>
      </c>
      <c r="I379" s="38">
        <v>0</v>
      </c>
      <c r="J379" s="39">
        <v>0</v>
      </c>
      <c r="K379" s="38">
        <v>0</v>
      </c>
      <c r="L379" s="38">
        <v>0</v>
      </c>
      <c r="M379" s="38">
        <v>0</v>
      </c>
      <c r="N379" s="38">
        <v>0</v>
      </c>
      <c r="O379" s="38">
        <v>0</v>
      </c>
      <c r="P379" s="38">
        <v>0</v>
      </c>
      <c r="Q379" s="38">
        <v>40000</v>
      </c>
      <c r="R379" s="38">
        <v>0</v>
      </c>
      <c r="S379" s="38">
        <v>0</v>
      </c>
      <c r="T379" s="38">
        <v>0</v>
      </c>
    </row>
    <row r="380" spans="1:20" ht="24.95" customHeight="1" x14ac:dyDescent="0.2">
      <c r="A380" s="47">
        <v>353</v>
      </c>
      <c r="B380" s="44" t="s">
        <v>461</v>
      </c>
      <c r="C380" s="38">
        <f t="shared" si="28"/>
        <v>200000</v>
      </c>
      <c r="D380" s="38">
        <v>0</v>
      </c>
      <c r="E380" s="38">
        <v>0</v>
      </c>
      <c r="F380" s="38">
        <v>0</v>
      </c>
      <c r="G380" s="38">
        <v>0</v>
      </c>
      <c r="H380" s="38">
        <v>0</v>
      </c>
      <c r="I380" s="38">
        <v>0</v>
      </c>
      <c r="J380" s="39">
        <v>0</v>
      </c>
      <c r="K380" s="38">
        <v>0</v>
      </c>
      <c r="L380" s="38">
        <v>0</v>
      </c>
      <c r="M380" s="38">
        <v>0</v>
      </c>
      <c r="N380" s="38">
        <v>0</v>
      </c>
      <c r="O380" s="38">
        <v>0</v>
      </c>
      <c r="P380" s="38">
        <v>0</v>
      </c>
      <c r="Q380" s="38">
        <v>200000</v>
      </c>
      <c r="R380" s="38">
        <v>0</v>
      </c>
      <c r="S380" s="38">
        <v>0</v>
      </c>
      <c r="T380" s="38">
        <v>0</v>
      </c>
    </row>
    <row r="381" spans="1:20" ht="24.95" customHeight="1" x14ac:dyDescent="0.2">
      <c r="A381" s="47">
        <v>354</v>
      </c>
      <c r="B381" s="44" t="s">
        <v>462</v>
      </c>
      <c r="C381" s="38">
        <f t="shared" si="28"/>
        <v>40000</v>
      </c>
      <c r="D381" s="38">
        <v>0</v>
      </c>
      <c r="E381" s="38">
        <v>0</v>
      </c>
      <c r="F381" s="38">
        <v>0</v>
      </c>
      <c r="G381" s="38">
        <v>0</v>
      </c>
      <c r="H381" s="38">
        <v>0</v>
      </c>
      <c r="I381" s="38">
        <v>0</v>
      </c>
      <c r="J381" s="39">
        <v>0</v>
      </c>
      <c r="K381" s="38">
        <v>0</v>
      </c>
      <c r="L381" s="38">
        <v>0</v>
      </c>
      <c r="M381" s="38">
        <v>0</v>
      </c>
      <c r="N381" s="38">
        <v>0</v>
      </c>
      <c r="O381" s="38">
        <v>0</v>
      </c>
      <c r="P381" s="38">
        <v>0</v>
      </c>
      <c r="Q381" s="38">
        <v>40000</v>
      </c>
      <c r="R381" s="38">
        <v>0</v>
      </c>
      <c r="S381" s="38">
        <v>0</v>
      </c>
      <c r="T381" s="38">
        <v>0</v>
      </c>
    </row>
    <row r="382" spans="1:20" ht="24.95" customHeight="1" x14ac:dyDescent="0.2">
      <c r="A382" s="47">
        <v>355</v>
      </c>
      <c r="B382" s="44" t="s">
        <v>463</v>
      </c>
      <c r="C382" s="38">
        <f t="shared" si="28"/>
        <v>240000</v>
      </c>
      <c r="D382" s="38">
        <v>0</v>
      </c>
      <c r="E382" s="38">
        <v>0</v>
      </c>
      <c r="F382" s="38">
        <v>0</v>
      </c>
      <c r="G382" s="38">
        <v>0</v>
      </c>
      <c r="H382" s="38">
        <v>0</v>
      </c>
      <c r="I382" s="38">
        <v>0</v>
      </c>
      <c r="J382" s="39">
        <v>0</v>
      </c>
      <c r="K382" s="38">
        <v>0</v>
      </c>
      <c r="L382" s="38">
        <v>0</v>
      </c>
      <c r="M382" s="38">
        <v>0</v>
      </c>
      <c r="N382" s="38">
        <v>0</v>
      </c>
      <c r="O382" s="38">
        <v>0</v>
      </c>
      <c r="P382" s="38">
        <v>0</v>
      </c>
      <c r="Q382" s="38">
        <v>240000</v>
      </c>
      <c r="R382" s="38">
        <v>0</v>
      </c>
      <c r="S382" s="38">
        <v>0</v>
      </c>
      <c r="T382" s="38">
        <v>0</v>
      </c>
    </row>
    <row r="383" spans="1:20" ht="24.95" customHeight="1" x14ac:dyDescent="0.2">
      <c r="A383" s="47">
        <v>356</v>
      </c>
      <c r="B383" s="44" t="s">
        <v>187</v>
      </c>
      <c r="C383" s="38">
        <f t="shared" si="28"/>
        <v>20469294.079999998</v>
      </c>
      <c r="D383" s="38">
        <v>6074595</v>
      </c>
      <c r="E383" s="38">
        <v>1305787.5</v>
      </c>
      <c r="F383" s="38">
        <v>0</v>
      </c>
      <c r="G383" s="38">
        <v>1129059</v>
      </c>
      <c r="H383" s="38">
        <v>2550000</v>
      </c>
      <c r="I383" s="38">
        <v>0</v>
      </c>
      <c r="J383" s="39">
        <v>0</v>
      </c>
      <c r="K383" s="38">
        <v>0</v>
      </c>
      <c r="L383" s="38">
        <v>0</v>
      </c>
      <c r="M383" s="38">
        <v>0</v>
      </c>
      <c r="N383" s="38">
        <v>8900000</v>
      </c>
      <c r="O383" s="38">
        <v>0</v>
      </c>
      <c r="P383" s="38">
        <v>0</v>
      </c>
      <c r="Q383" s="38">
        <v>290210</v>
      </c>
      <c r="R383" s="38">
        <v>219642.58</v>
      </c>
      <c r="S383" s="38">
        <v>0</v>
      </c>
      <c r="T383" s="38">
        <v>0</v>
      </c>
    </row>
    <row r="384" spans="1:20" ht="24.95" customHeight="1" x14ac:dyDescent="0.2">
      <c r="A384" s="47">
        <v>357</v>
      </c>
      <c r="B384" s="44" t="s">
        <v>464</v>
      </c>
      <c r="C384" s="38">
        <f t="shared" si="28"/>
        <v>3505199</v>
      </c>
      <c r="D384" s="38">
        <v>0</v>
      </c>
      <c r="E384" s="38">
        <v>0</v>
      </c>
      <c r="F384" s="38">
        <v>0</v>
      </c>
      <c r="G384" s="38">
        <v>0</v>
      </c>
      <c r="H384" s="38">
        <v>694699</v>
      </c>
      <c r="I384" s="38">
        <v>0</v>
      </c>
      <c r="J384" s="39">
        <v>0</v>
      </c>
      <c r="K384" s="38">
        <v>0</v>
      </c>
      <c r="L384" s="38">
        <v>2035051</v>
      </c>
      <c r="M384" s="38">
        <v>0</v>
      </c>
      <c r="N384" s="38">
        <v>577417</v>
      </c>
      <c r="O384" s="38">
        <v>0</v>
      </c>
      <c r="P384" s="38">
        <v>0</v>
      </c>
      <c r="Q384" s="38">
        <v>198032</v>
      </c>
      <c r="R384" s="38">
        <v>0</v>
      </c>
      <c r="S384" s="38">
        <v>0</v>
      </c>
      <c r="T384" s="38">
        <v>0</v>
      </c>
    </row>
    <row r="385" spans="1:20" ht="24.95" customHeight="1" x14ac:dyDescent="0.2">
      <c r="A385" s="47">
        <v>358</v>
      </c>
      <c r="B385" s="44" t="s">
        <v>465</v>
      </c>
      <c r="C385" s="38">
        <f t="shared" si="28"/>
        <v>12154037</v>
      </c>
      <c r="D385" s="38">
        <v>0</v>
      </c>
      <c r="E385" s="38">
        <v>0</v>
      </c>
      <c r="F385" s="38">
        <v>0</v>
      </c>
      <c r="G385" s="38">
        <v>0</v>
      </c>
      <c r="H385" s="38">
        <v>3322912</v>
      </c>
      <c r="I385" s="38">
        <v>0</v>
      </c>
      <c r="J385" s="39">
        <v>0</v>
      </c>
      <c r="K385" s="38">
        <v>0</v>
      </c>
      <c r="L385" s="38">
        <v>6769117</v>
      </c>
      <c r="M385" s="38">
        <v>0</v>
      </c>
      <c r="N385" s="38">
        <v>1593432</v>
      </c>
      <c r="O385" s="38">
        <v>0</v>
      </c>
      <c r="P385" s="38">
        <v>0</v>
      </c>
      <c r="Q385" s="38">
        <v>468576</v>
      </c>
      <c r="R385" s="38">
        <v>0</v>
      </c>
      <c r="S385" s="38">
        <v>0</v>
      </c>
      <c r="T385" s="38">
        <v>0</v>
      </c>
    </row>
    <row r="386" spans="1:20" ht="24.95" customHeight="1" x14ac:dyDescent="0.2">
      <c r="A386" s="47">
        <v>359</v>
      </c>
      <c r="B386" s="44" t="s">
        <v>466</v>
      </c>
      <c r="C386" s="38">
        <f t="shared" si="28"/>
        <v>4353484</v>
      </c>
      <c r="D386" s="38">
        <v>0</v>
      </c>
      <c r="E386" s="38">
        <v>0</v>
      </c>
      <c r="F386" s="38">
        <v>0</v>
      </c>
      <c r="G386" s="38">
        <v>0</v>
      </c>
      <c r="H386" s="38">
        <v>915139</v>
      </c>
      <c r="I386" s="38">
        <v>0</v>
      </c>
      <c r="J386" s="39">
        <v>0</v>
      </c>
      <c r="K386" s="38">
        <v>0</v>
      </c>
      <c r="L386" s="38">
        <v>2680810</v>
      </c>
      <c r="M386" s="38">
        <v>0</v>
      </c>
      <c r="N386" s="38">
        <v>500083</v>
      </c>
      <c r="O386" s="38">
        <v>0</v>
      </c>
      <c r="P386" s="38">
        <v>0</v>
      </c>
      <c r="Q386" s="38">
        <v>257452</v>
      </c>
      <c r="R386" s="38">
        <v>0</v>
      </c>
      <c r="S386" s="38">
        <v>0</v>
      </c>
      <c r="T386" s="38">
        <v>0</v>
      </c>
    </row>
    <row r="387" spans="1:20" ht="24.95" customHeight="1" x14ac:dyDescent="0.2">
      <c r="A387" s="47">
        <v>360</v>
      </c>
      <c r="B387" s="44" t="s">
        <v>467</v>
      </c>
      <c r="C387" s="38">
        <f t="shared" si="28"/>
        <v>14492927</v>
      </c>
      <c r="D387" s="38">
        <v>0</v>
      </c>
      <c r="E387" s="38">
        <v>0</v>
      </c>
      <c r="F387" s="38">
        <v>0</v>
      </c>
      <c r="G387" s="38">
        <v>0</v>
      </c>
      <c r="H387" s="38">
        <v>2736143</v>
      </c>
      <c r="I387" s="38">
        <v>0</v>
      </c>
      <c r="J387" s="39">
        <v>0</v>
      </c>
      <c r="K387" s="38">
        <v>0</v>
      </c>
      <c r="L387" s="38">
        <v>8015258</v>
      </c>
      <c r="M387" s="38">
        <v>0</v>
      </c>
      <c r="N387" s="38">
        <v>2969842</v>
      </c>
      <c r="O387" s="38">
        <v>0</v>
      </c>
      <c r="P387" s="38">
        <v>0</v>
      </c>
      <c r="Q387" s="38">
        <v>771684</v>
      </c>
      <c r="R387" s="38">
        <v>0</v>
      </c>
      <c r="S387" s="38">
        <v>0</v>
      </c>
      <c r="T387" s="38">
        <v>0</v>
      </c>
    </row>
    <row r="388" spans="1:20" ht="24.95" customHeight="1" x14ac:dyDescent="0.2">
      <c r="A388" s="47">
        <v>361</v>
      </c>
      <c r="B388" s="45" t="s">
        <v>468</v>
      </c>
      <c r="C388" s="38">
        <f t="shared" si="28"/>
        <v>8315764.54</v>
      </c>
      <c r="D388" s="38">
        <v>0</v>
      </c>
      <c r="E388" s="38">
        <v>0</v>
      </c>
      <c r="F388" s="38">
        <v>0</v>
      </c>
      <c r="G388" s="38">
        <v>0</v>
      </c>
      <c r="H388" s="38">
        <v>0</v>
      </c>
      <c r="I388" s="38">
        <v>0</v>
      </c>
      <c r="J388" s="39">
        <v>0</v>
      </c>
      <c r="K388" s="38">
        <v>0</v>
      </c>
      <c r="L388" s="38">
        <v>5161526</v>
      </c>
      <c r="M388" s="38">
        <v>0</v>
      </c>
      <c r="N388" s="38">
        <v>2776242</v>
      </c>
      <c r="O388" s="38">
        <v>0</v>
      </c>
      <c r="P388" s="38">
        <v>0</v>
      </c>
      <c r="Q388" s="38">
        <v>300590</v>
      </c>
      <c r="R388" s="38">
        <v>77406.539999999994</v>
      </c>
      <c r="S388" s="38">
        <v>0</v>
      </c>
      <c r="T388" s="38">
        <v>0</v>
      </c>
    </row>
    <row r="389" spans="1:20" ht="24.95" customHeight="1" x14ac:dyDescent="0.2">
      <c r="A389" s="47">
        <v>362</v>
      </c>
      <c r="B389" s="44" t="s">
        <v>469</v>
      </c>
      <c r="C389" s="38">
        <f t="shared" si="28"/>
        <v>5083727.88</v>
      </c>
      <c r="D389" s="38">
        <v>0</v>
      </c>
      <c r="E389" s="38">
        <v>328154.8</v>
      </c>
      <c r="F389" s="38">
        <v>0</v>
      </c>
      <c r="G389" s="38">
        <v>0</v>
      </c>
      <c r="H389" s="38">
        <v>1044765.2</v>
      </c>
      <c r="I389" s="38">
        <v>0</v>
      </c>
      <c r="J389" s="39">
        <v>0</v>
      </c>
      <c r="K389" s="38">
        <v>0</v>
      </c>
      <c r="L389" s="38">
        <v>0</v>
      </c>
      <c r="M389" s="38">
        <v>0</v>
      </c>
      <c r="N389" s="38">
        <v>3425031.6</v>
      </c>
      <c r="O389" s="38">
        <v>249548.4</v>
      </c>
      <c r="P389" s="38">
        <v>0</v>
      </c>
      <c r="Q389" s="38">
        <v>0</v>
      </c>
      <c r="R389" s="38">
        <v>36227.879999999997</v>
      </c>
      <c r="S389" s="38">
        <v>0</v>
      </c>
      <c r="T389" s="38">
        <v>0</v>
      </c>
    </row>
    <row r="390" spans="1:20" ht="24.95" customHeight="1" x14ac:dyDescent="0.2">
      <c r="A390" s="47">
        <v>363</v>
      </c>
      <c r="B390" s="44" t="s">
        <v>188</v>
      </c>
      <c r="C390" s="38">
        <f t="shared" si="28"/>
        <v>500000</v>
      </c>
      <c r="D390" s="38">
        <v>0</v>
      </c>
      <c r="E390" s="38">
        <v>0</v>
      </c>
      <c r="F390" s="38">
        <v>0</v>
      </c>
      <c r="G390" s="38">
        <v>0</v>
      </c>
      <c r="H390" s="38">
        <v>0</v>
      </c>
      <c r="I390" s="38">
        <v>0</v>
      </c>
      <c r="J390" s="39">
        <v>0</v>
      </c>
      <c r="K390" s="38">
        <v>0</v>
      </c>
      <c r="L390" s="38">
        <v>0</v>
      </c>
      <c r="M390" s="38">
        <v>0</v>
      </c>
      <c r="N390" s="38">
        <v>0</v>
      </c>
      <c r="O390" s="38">
        <v>0</v>
      </c>
      <c r="P390" s="38">
        <v>0</v>
      </c>
      <c r="Q390" s="38">
        <v>500000</v>
      </c>
      <c r="R390" s="38">
        <v>0</v>
      </c>
      <c r="S390" s="38">
        <v>0</v>
      </c>
      <c r="T390" s="38">
        <v>0</v>
      </c>
    </row>
    <row r="391" spans="1:20" ht="24.95" customHeight="1" x14ac:dyDescent="0.2">
      <c r="A391" s="46" t="s">
        <v>92</v>
      </c>
      <c r="B391" s="44"/>
      <c r="C391" s="33">
        <f t="shared" ref="C391:T391" si="29">SUM(C392:C401)</f>
        <v>77781054.370000005</v>
      </c>
      <c r="D391" s="33">
        <f t="shared" si="29"/>
        <v>0</v>
      </c>
      <c r="E391" s="33">
        <f t="shared" si="29"/>
        <v>793540</v>
      </c>
      <c r="F391" s="33">
        <f t="shared" si="29"/>
        <v>0</v>
      </c>
      <c r="G391" s="33">
        <f t="shared" si="29"/>
        <v>837300</v>
      </c>
      <c r="H391" s="33">
        <f t="shared" si="29"/>
        <v>5572476</v>
      </c>
      <c r="I391" s="33">
        <f t="shared" si="29"/>
        <v>0</v>
      </c>
      <c r="J391" s="35">
        <f t="shared" si="29"/>
        <v>0</v>
      </c>
      <c r="K391" s="33">
        <f t="shared" si="29"/>
        <v>0</v>
      </c>
      <c r="L391" s="33">
        <f t="shared" si="29"/>
        <v>36552231.340000004</v>
      </c>
      <c r="M391" s="33">
        <f t="shared" si="29"/>
        <v>0</v>
      </c>
      <c r="N391" s="33">
        <f t="shared" si="29"/>
        <v>29636577.640000001</v>
      </c>
      <c r="O391" s="33">
        <f t="shared" si="29"/>
        <v>1077713.8599999999</v>
      </c>
      <c r="P391" s="33">
        <f t="shared" si="29"/>
        <v>0</v>
      </c>
      <c r="Q391" s="33">
        <f t="shared" si="29"/>
        <v>2367752</v>
      </c>
      <c r="R391" s="33">
        <f t="shared" si="29"/>
        <v>943463.53</v>
      </c>
      <c r="S391" s="33">
        <f t="shared" si="29"/>
        <v>0</v>
      </c>
      <c r="T391" s="33">
        <f t="shared" si="29"/>
        <v>0</v>
      </c>
    </row>
    <row r="392" spans="1:20" ht="24.95" customHeight="1" x14ac:dyDescent="0.2">
      <c r="A392" s="47">
        <v>364</v>
      </c>
      <c r="B392" s="44" t="s">
        <v>470</v>
      </c>
      <c r="C392" s="38">
        <f t="shared" ref="C392:C401" si="30">D392+E392+F392+G392+H392+I392+K392+L392+M392+N392+O392+P392+Q392+R392+S392+T392</f>
        <v>80000</v>
      </c>
      <c r="D392" s="38">
        <v>0</v>
      </c>
      <c r="E392" s="38">
        <v>0</v>
      </c>
      <c r="F392" s="38">
        <v>0</v>
      </c>
      <c r="G392" s="38">
        <v>0</v>
      </c>
      <c r="H392" s="38">
        <v>0</v>
      </c>
      <c r="I392" s="38">
        <v>0</v>
      </c>
      <c r="J392" s="39">
        <v>0</v>
      </c>
      <c r="K392" s="38">
        <v>0</v>
      </c>
      <c r="L392" s="38">
        <v>0</v>
      </c>
      <c r="M392" s="38">
        <v>0</v>
      </c>
      <c r="N392" s="38">
        <v>0</v>
      </c>
      <c r="O392" s="38">
        <v>0</v>
      </c>
      <c r="P392" s="38">
        <v>0</v>
      </c>
      <c r="Q392" s="38">
        <v>80000</v>
      </c>
      <c r="R392" s="38">
        <v>0</v>
      </c>
      <c r="S392" s="38">
        <v>0</v>
      </c>
      <c r="T392" s="38">
        <v>0</v>
      </c>
    </row>
    <row r="393" spans="1:20" ht="24.95" customHeight="1" x14ac:dyDescent="0.2">
      <c r="A393" s="47">
        <v>365</v>
      </c>
      <c r="B393" s="44" t="s">
        <v>471</v>
      </c>
      <c r="C393" s="38">
        <f t="shared" si="30"/>
        <v>80000</v>
      </c>
      <c r="D393" s="38">
        <v>0</v>
      </c>
      <c r="E393" s="38">
        <v>0</v>
      </c>
      <c r="F393" s="38">
        <v>0</v>
      </c>
      <c r="G393" s="38">
        <v>0</v>
      </c>
      <c r="H393" s="38">
        <v>0</v>
      </c>
      <c r="I393" s="38">
        <v>0</v>
      </c>
      <c r="J393" s="39">
        <v>0</v>
      </c>
      <c r="K393" s="38">
        <v>0</v>
      </c>
      <c r="L393" s="38">
        <v>0</v>
      </c>
      <c r="M393" s="38">
        <v>0</v>
      </c>
      <c r="N393" s="38">
        <v>0</v>
      </c>
      <c r="O393" s="38">
        <v>0</v>
      </c>
      <c r="P393" s="38">
        <v>0</v>
      </c>
      <c r="Q393" s="38">
        <v>80000</v>
      </c>
      <c r="R393" s="38">
        <v>0</v>
      </c>
      <c r="S393" s="38">
        <v>0</v>
      </c>
      <c r="T393" s="38">
        <v>0</v>
      </c>
    </row>
    <row r="394" spans="1:20" ht="24.95" customHeight="1" x14ac:dyDescent="0.2">
      <c r="A394" s="47">
        <v>366</v>
      </c>
      <c r="B394" s="44" t="s">
        <v>472</v>
      </c>
      <c r="C394" s="38">
        <f t="shared" si="30"/>
        <v>12259048</v>
      </c>
      <c r="D394" s="38">
        <v>0</v>
      </c>
      <c r="E394" s="38">
        <v>0</v>
      </c>
      <c r="F394" s="38">
        <v>0</v>
      </c>
      <c r="G394" s="38">
        <v>0</v>
      </c>
      <c r="H394" s="38">
        <v>3151876</v>
      </c>
      <c r="I394" s="38">
        <v>0</v>
      </c>
      <c r="J394" s="39">
        <v>0</v>
      </c>
      <c r="K394" s="38">
        <v>0</v>
      </c>
      <c r="L394" s="38">
        <v>6420699</v>
      </c>
      <c r="M394" s="38">
        <v>0</v>
      </c>
      <c r="N394" s="38">
        <v>1332729</v>
      </c>
      <c r="O394" s="38">
        <v>752844</v>
      </c>
      <c r="P394" s="38">
        <v>0</v>
      </c>
      <c r="Q394" s="38">
        <v>600900</v>
      </c>
      <c r="R394" s="38">
        <v>0</v>
      </c>
      <c r="S394" s="38">
        <v>0</v>
      </c>
      <c r="T394" s="38">
        <v>0</v>
      </c>
    </row>
    <row r="395" spans="1:20" ht="24.95" customHeight="1" x14ac:dyDescent="0.2">
      <c r="A395" s="47">
        <v>367</v>
      </c>
      <c r="B395" s="44" t="s">
        <v>473</v>
      </c>
      <c r="C395" s="38">
        <f t="shared" si="30"/>
        <v>8487016</v>
      </c>
      <c r="D395" s="38">
        <v>0</v>
      </c>
      <c r="E395" s="38">
        <v>0</v>
      </c>
      <c r="F395" s="38">
        <v>0</v>
      </c>
      <c r="G395" s="38">
        <v>0</v>
      </c>
      <c r="H395" s="38">
        <v>0</v>
      </c>
      <c r="I395" s="38">
        <v>0</v>
      </c>
      <c r="J395" s="39">
        <v>0</v>
      </c>
      <c r="K395" s="38">
        <v>0</v>
      </c>
      <c r="L395" s="38">
        <v>7808044</v>
      </c>
      <c r="M395" s="38">
        <v>0</v>
      </c>
      <c r="N395" s="38">
        <v>0</v>
      </c>
      <c r="O395" s="38">
        <v>0</v>
      </c>
      <c r="P395" s="38">
        <v>0</v>
      </c>
      <c r="Q395" s="38">
        <v>678972</v>
      </c>
      <c r="R395" s="38">
        <v>0</v>
      </c>
      <c r="S395" s="38">
        <v>0</v>
      </c>
      <c r="T395" s="38">
        <v>0</v>
      </c>
    </row>
    <row r="396" spans="1:20" ht="24.95" customHeight="1" x14ac:dyDescent="0.2">
      <c r="A396" s="47">
        <v>368</v>
      </c>
      <c r="B396" s="45" t="s">
        <v>474</v>
      </c>
      <c r="C396" s="38">
        <f t="shared" si="30"/>
        <v>120000</v>
      </c>
      <c r="D396" s="38">
        <v>0</v>
      </c>
      <c r="E396" s="38">
        <v>0</v>
      </c>
      <c r="F396" s="38">
        <v>0</v>
      </c>
      <c r="G396" s="38">
        <v>0</v>
      </c>
      <c r="H396" s="38">
        <v>0</v>
      </c>
      <c r="I396" s="38">
        <v>0</v>
      </c>
      <c r="J396" s="39">
        <v>0</v>
      </c>
      <c r="K396" s="38">
        <v>0</v>
      </c>
      <c r="L396" s="38">
        <v>0</v>
      </c>
      <c r="M396" s="38">
        <v>0</v>
      </c>
      <c r="N396" s="38">
        <v>0</v>
      </c>
      <c r="O396" s="38">
        <v>0</v>
      </c>
      <c r="P396" s="38">
        <v>0</v>
      </c>
      <c r="Q396" s="38">
        <v>120000</v>
      </c>
      <c r="R396" s="38">
        <v>0</v>
      </c>
      <c r="S396" s="38">
        <v>0</v>
      </c>
      <c r="T396" s="38">
        <v>0</v>
      </c>
    </row>
    <row r="397" spans="1:20" ht="24.95" customHeight="1" x14ac:dyDescent="0.2">
      <c r="A397" s="47">
        <v>369</v>
      </c>
      <c r="B397" s="45" t="s">
        <v>475</v>
      </c>
      <c r="C397" s="38">
        <f t="shared" si="30"/>
        <v>120000</v>
      </c>
      <c r="D397" s="38">
        <v>0</v>
      </c>
      <c r="E397" s="38">
        <v>0</v>
      </c>
      <c r="F397" s="38">
        <v>0</v>
      </c>
      <c r="G397" s="38">
        <v>0</v>
      </c>
      <c r="H397" s="38">
        <v>0</v>
      </c>
      <c r="I397" s="38">
        <v>0</v>
      </c>
      <c r="J397" s="39">
        <v>0</v>
      </c>
      <c r="K397" s="38">
        <v>0</v>
      </c>
      <c r="L397" s="38">
        <v>0</v>
      </c>
      <c r="M397" s="38">
        <v>0</v>
      </c>
      <c r="N397" s="38">
        <v>0</v>
      </c>
      <c r="O397" s="38">
        <v>0</v>
      </c>
      <c r="P397" s="38">
        <v>0</v>
      </c>
      <c r="Q397" s="38">
        <v>120000</v>
      </c>
      <c r="R397" s="38">
        <v>0</v>
      </c>
      <c r="S397" s="38">
        <v>0</v>
      </c>
      <c r="T397" s="38">
        <v>0</v>
      </c>
    </row>
    <row r="398" spans="1:20" ht="24.95" customHeight="1" x14ac:dyDescent="0.2">
      <c r="A398" s="47">
        <v>370</v>
      </c>
      <c r="B398" s="44" t="s">
        <v>96</v>
      </c>
      <c r="C398" s="38">
        <f t="shared" si="30"/>
        <v>4803518.7300000004</v>
      </c>
      <c r="D398" s="38">
        <v>0</v>
      </c>
      <c r="E398" s="38">
        <v>0</v>
      </c>
      <c r="F398" s="38">
        <v>0</v>
      </c>
      <c r="G398" s="38">
        <v>0</v>
      </c>
      <c r="H398" s="38">
        <v>0</v>
      </c>
      <c r="I398" s="38">
        <v>0</v>
      </c>
      <c r="J398" s="39">
        <v>0</v>
      </c>
      <c r="K398" s="38">
        <v>0</v>
      </c>
      <c r="L398" s="38">
        <v>0</v>
      </c>
      <c r="M398" s="38">
        <v>0</v>
      </c>
      <c r="N398" s="38">
        <v>4456149.6399999997</v>
      </c>
      <c r="O398" s="38">
        <v>324869.86</v>
      </c>
      <c r="P398" s="38">
        <v>0</v>
      </c>
      <c r="Q398" s="38">
        <v>0</v>
      </c>
      <c r="R398" s="38">
        <v>22499.23</v>
      </c>
      <c r="S398" s="38">
        <v>0</v>
      </c>
      <c r="T398" s="38">
        <v>0</v>
      </c>
    </row>
    <row r="399" spans="1:20" ht="24.95" customHeight="1" x14ac:dyDescent="0.2">
      <c r="A399" s="47">
        <v>371</v>
      </c>
      <c r="B399" s="44" t="s">
        <v>476</v>
      </c>
      <c r="C399" s="38">
        <f t="shared" si="30"/>
        <v>28148682.559999999</v>
      </c>
      <c r="D399" s="38">
        <v>0</v>
      </c>
      <c r="E399" s="38">
        <v>793540</v>
      </c>
      <c r="F399" s="38">
        <v>0</v>
      </c>
      <c r="G399" s="38">
        <v>837300</v>
      </c>
      <c r="H399" s="38">
        <v>2420600</v>
      </c>
      <c r="I399" s="38">
        <v>0</v>
      </c>
      <c r="J399" s="39">
        <v>0</v>
      </c>
      <c r="K399" s="38">
        <v>0</v>
      </c>
      <c r="L399" s="38">
        <v>10624523.539999999</v>
      </c>
      <c r="M399" s="38">
        <v>0</v>
      </c>
      <c r="N399" s="38">
        <v>12720400</v>
      </c>
      <c r="O399" s="38">
        <v>0</v>
      </c>
      <c r="P399" s="38">
        <v>0</v>
      </c>
      <c r="Q399" s="38">
        <v>287880</v>
      </c>
      <c r="R399" s="38">
        <v>464439.02</v>
      </c>
      <c r="S399" s="38">
        <v>0</v>
      </c>
      <c r="T399" s="38">
        <v>0</v>
      </c>
    </row>
    <row r="400" spans="1:20" ht="24.95" customHeight="1" x14ac:dyDescent="0.2">
      <c r="A400" s="47">
        <v>372</v>
      </c>
      <c r="B400" s="44" t="s">
        <v>191</v>
      </c>
      <c r="C400" s="38">
        <f t="shared" si="30"/>
        <v>400000</v>
      </c>
      <c r="D400" s="38">
        <v>0</v>
      </c>
      <c r="E400" s="38">
        <v>0</v>
      </c>
      <c r="F400" s="38">
        <v>0</v>
      </c>
      <c r="G400" s="38">
        <v>0</v>
      </c>
      <c r="H400" s="38">
        <v>0</v>
      </c>
      <c r="I400" s="38">
        <v>0</v>
      </c>
      <c r="J400" s="39">
        <v>0</v>
      </c>
      <c r="K400" s="38">
        <v>0</v>
      </c>
      <c r="L400" s="38">
        <v>0</v>
      </c>
      <c r="M400" s="38">
        <v>0</v>
      </c>
      <c r="N400" s="38">
        <v>0</v>
      </c>
      <c r="O400" s="38">
        <v>0</v>
      </c>
      <c r="P400" s="38">
        <v>0</v>
      </c>
      <c r="Q400" s="38">
        <v>400000</v>
      </c>
      <c r="R400" s="38">
        <v>0</v>
      </c>
      <c r="S400" s="38">
        <v>0</v>
      </c>
      <c r="T400" s="38">
        <v>0</v>
      </c>
    </row>
    <row r="401" spans="1:20" ht="24.95" customHeight="1" x14ac:dyDescent="0.2">
      <c r="A401" s="47">
        <v>373</v>
      </c>
      <c r="B401" s="44" t="s">
        <v>477</v>
      </c>
      <c r="C401" s="38">
        <f t="shared" si="30"/>
        <v>23282789.080000002</v>
      </c>
      <c r="D401" s="38">
        <v>0</v>
      </c>
      <c r="E401" s="38">
        <v>0</v>
      </c>
      <c r="F401" s="38">
        <v>0</v>
      </c>
      <c r="G401" s="38">
        <v>0</v>
      </c>
      <c r="H401" s="38">
        <v>0</v>
      </c>
      <c r="I401" s="38">
        <v>0</v>
      </c>
      <c r="J401" s="39">
        <v>0</v>
      </c>
      <c r="K401" s="38">
        <v>0</v>
      </c>
      <c r="L401" s="38">
        <v>11698964.800000001</v>
      </c>
      <c r="M401" s="38">
        <v>0</v>
      </c>
      <c r="N401" s="38">
        <v>11127299</v>
      </c>
      <c r="O401" s="38">
        <v>0</v>
      </c>
      <c r="P401" s="38">
        <v>0</v>
      </c>
      <c r="Q401" s="38">
        <v>0</v>
      </c>
      <c r="R401" s="38">
        <v>456525.28</v>
      </c>
      <c r="S401" s="38">
        <v>0</v>
      </c>
      <c r="T401" s="38">
        <v>0</v>
      </c>
    </row>
  </sheetData>
  <mergeCells count="18">
    <mergeCell ref="S6:S7"/>
    <mergeCell ref="T6:T7"/>
    <mergeCell ref="A2:T2"/>
    <mergeCell ref="A3:T3"/>
    <mergeCell ref="A5:A8"/>
    <mergeCell ref="B5:B8"/>
    <mergeCell ref="C5:C7"/>
    <mergeCell ref="D5:O5"/>
    <mergeCell ref="P5:T5"/>
    <mergeCell ref="D6:I6"/>
    <mergeCell ref="J6:K7"/>
    <mergeCell ref="L6:L7"/>
    <mergeCell ref="M6:M7"/>
    <mergeCell ref="N6:N7"/>
    <mergeCell ref="O6:O7"/>
    <mergeCell ref="P6:P7"/>
    <mergeCell ref="Q6:Q7"/>
    <mergeCell ref="R6:R7"/>
  </mergeCells>
  <pageMargins left="0.70833333333333315" right="0.70833333333333315" top="0.74791666666666701" bottom="0.59583333333333299" header="0.51181102362204689" footer="0.31527777777777799"/>
  <pageSetup paperSize="77" firstPageNumber="28" fitToHeight="0" orientation="landscape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03"/>
  <sheetViews>
    <sheetView zoomScale="90" zoomScaleNormal="90" zoomScalePageLayoutView="70" workbookViewId="0">
      <selection activeCell="A296" sqref="A296:A303"/>
    </sheetView>
  </sheetViews>
  <sheetFormatPr defaultColWidth="9.140625" defaultRowHeight="12.75" x14ac:dyDescent="0.2"/>
  <cols>
    <col min="1" max="1" width="9.140625" style="66"/>
    <col min="2" max="2" width="37.7109375" style="66" customWidth="1"/>
    <col min="3" max="4" width="9.140625" style="67"/>
    <col min="5" max="5" width="15" style="67" customWidth="1"/>
    <col min="6" max="7" width="9.140625" style="67"/>
    <col min="8" max="8" width="13.28515625" style="67" customWidth="1"/>
    <col min="9" max="9" width="15.7109375" style="67" customWidth="1"/>
    <col min="10" max="11" width="12.42578125" style="67" customWidth="1"/>
    <col min="12" max="12" width="11.140625" style="67" customWidth="1"/>
    <col min="13" max="13" width="13.85546875" style="67" customWidth="1"/>
    <col min="14" max="14" width="13" style="67" customWidth="1"/>
    <col min="15" max="15" width="11.85546875" style="67" customWidth="1"/>
    <col min="16" max="16" width="9.140625" style="67"/>
    <col min="17" max="16384" width="9.140625" style="66"/>
  </cols>
  <sheetData>
    <row r="1" spans="1:16" ht="25.5" customHeight="1" x14ac:dyDescent="0.4">
      <c r="N1" s="117"/>
      <c r="O1" s="117"/>
      <c r="P1" s="117"/>
    </row>
    <row r="2" spans="1:16" ht="55.5" customHeight="1" x14ac:dyDescent="0.4">
      <c r="A2" s="118" t="s">
        <v>501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26.25" x14ac:dyDescent="0.4">
      <c r="O3" s="117" t="s">
        <v>502</v>
      </c>
      <c r="P3" s="117"/>
    </row>
    <row r="4" spans="1:16" ht="14.25" customHeight="1" x14ac:dyDescent="0.2">
      <c r="A4" s="100" t="s">
        <v>3</v>
      </c>
      <c r="B4" s="119" t="s">
        <v>4</v>
      </c>
      <c r="C4" s="120" t="s">
        <v>5</v>
      </c>
      <c r="D4" s="120"/>
      <c r="E4" s="115" t="s">
        <v>6</v>
      </c>
      <c r="F4" s="116" t="s">
        <v>7</v>
      </c>
      <c r="G4" s="116" t="s">
        <v>8</v>
      </c>
      <c r="H4" s="121" t="s">
        <v>9</v>
      </c>
      <c r="I4" s="121" t="s">
        <v>10</v>
      </c>
      <c r="J4" s="122" t="s">
        <v>11</v>
      </c>
      <c r="K4" s="107" t="s">
        <v>12</v>
      </c>
      <c r="L4" s="107"/>
      <c r="M4" s="107"/>
      <c r="N4" s="107"/>
      <c r="O4" s="107"/>
      <c r="P4" s="123" t="s">
        <v>15</v>
      </c>
    </row>
    <row r="5" spans="1:16" ht="14.25" customHeight="1" x14ac:dyDescent="0.2">
      <c r="A5" s="100"/>
      <c r="B5" s="119"/>
      <c r="C5" s="115" t="s">
        <v>16</v>
      </c>
      <c r="D5" s="116" t="s">
        <v>17</v>
      </c>
      <c r="E5" s="115"/>
      <c r="F5" s="116"/>
      <c r="G5" s="116"/>
      <c r="H5" s="121"/>
      <c r="I5" s="121"/>
      <c r="J5" s="122"/>
      <c r="K5" s="109" t="s">
        <v>18</v>
      </c>
      <c r="L5" s="107" t="s">
        <v>19</v>
      </c>
      <c r="M5" s="107"/>
      <c r="N5" s="107"/>
      <c r="O5" s="107"/>
      <c r="P5" s="123"/>
    </row>
    <row r="6" spans="1:16" ht="70.5" x14ac:dyDescent="0.2">
      <c r="A6" s="100"/>
      <c r="B6" s="119"/>
      <c r="C6" s="115"/>
      <c r="D6" s="116"/>
      <c r="E6" s="115"/>
      <c r="F6" s="116"/>
      <c r="G6" s="116"/>
      <c r="H6" s="121"/>
      <c r="I6" s="121"/>
      <c r="J6" s="122"/>
      <c r="K6" s="109"/>
      <c r="L6" s="23" t="s">
        <v>20</v>
      </c>
      <c r="M6" s="24" t="s">
        <v>21</v>
      </c>
      <c r="N6" s="23" t="s">
        <v>22</v>
      </c>
      <c r="O6" s="23" t="s">
        <v>23</v>
      </c>
      <c r="P6" s="123"/>
    </row>
    <row r="7" spans="1:16" x14ac:dyDescent="0.2">
      <c r="A7" s="100"/>
      <c r="B7" s="119"/>
      <c r="C7" s="115"/>
      <c r="D7" s="116"/>
      <c r="E7" s="115"/>
      <c r="F7" s="116"/>
      <c r="G7" s="116"/>
      <c r="H7" s="70" t="s">
        <v>24</v>
      </c>
      <c r="I7" s="70" t="s">
        <v>24</v>
      </c>
      <c r="J7" s="71" t="s">
        <v>25</v>
      </c>
      <c r="K7" s="21" t="s">
        <v>26</v>
      </c>
      <c r="L7" s="21" t="s">
        <v>26</v>
      </c>
      <c r="M7" s="21" t="s">
        <v>26</v>
      </c>
      <c r="N7" s="21" t="s">
        <v>26</v>
      </c>
      <c r="O7" s="21" t="s">
        <v>26</v>
      </c>
      <c r="P7" s="123"/>
    </row>
    <row r="8" spans="1:16" ht="24.95" customHeight="1" x14ac:dyDescent="0.2">
      <c r="A8" s="72" t="s">
        <v>192</v>
      </c>
      <c r="B8" s="73"/>
      <c r="C8" s="74" t="s">
        <v>28</v>
      </c>
      <c r="D8" s="74" t="s">
        <v>28</v>
      </c>
      <c r="E8" s="74" t="s">
        <v>28</v>
      </c>
      <c r="F8" s="74" t="s">
        <v>28</v>
      </c>
      <c r="G8" s="74" t="s">
        <v>28</v>
      </c>
      <c r="H8" s="75">
        <f>H9+H17+H32+H46+H48+H50+H121+H127+H138+H140+H145+H154+H157+H277+H279+H281+H291+H295</f>
        <v>575681.10999999987</v>
      </c>
      <c r="I8" s="75">
        <f>I9+I17+I32+I46+I48+I50+I121+I127+I138+I140+I145+I154+I157+I277+I279+I281+I291+I295</f>
        <v>479027.62000000005</v>
      </c>
      <c r="J8" s="76">
        <f>J9+J17+J32+J46+J48+J50+J121+J127+J138+J140+J145+J154+J157+J277+J279+J281+J291+J295</f>
        <v>25463</v>
      </c>
      <c r="K8" s="75">
        <f>K9+K17+K32+K46+K48+K50+K121+K127+K138+K140+K145+K154+K157+K277+K279+K281+K291+K295</f>
        <v>21258000</v>
      </c>
      <c r="L8" s="75">
        <f>L9+L17+L32+L46+L48+L50+L121+L127+L138+L140+L145+L154+L157+L277+L279+L281+L291+L295</f>
        <v>0</v>
      </c>
      <c r="M8" s="75">
        <f>M9+M17+M32+M46+M48+M50+M121+M127+M138+M140+M145+M154+M157+M277+M279+M281+M291+M295</f>
        <v>21258000</v>
      </c>
      <c r="N8" s="75">
        <f>N9+N17+N32+N46+N48+N50+N121+N127+N138+N140+N145+N154+N157+N277+N279+N281+N291+N295</f>
        <v>0</v>
      </c>
      <c r="O8" s="75">
        <f>O9+O17+O32+O46+O48+O50+O121+O127+O138+O140+O145+O154+O157+O277+O279+O281+O291+O295</f>
        <v>0</v>
      </c>
      <c r="P8" s="77" t="s">
        <v>503</v>
      </c>
    </row>
    <row r="9" spans="1:16" ht="24.95" customHeight="1" x14ac:dyDescent="0.2">
      <c r="A9" s="78" t="s">
        <v>30</v>
      </c>
      <c r="B9" s="79"/>
      <c r="C9" s="74" t="s">
        <v>28</v>
      </c>
      <c r="D9" s="74" t="s">
        <v>28</v>
      </c>
      <c r="E9" s="74" t="s">
        <v>28</v>
      </c>
      <c r="F9" s="74" t="s">
        <v>28</v>
      </c>
      <c r="G9" s="74" t="s">
        <v>28</v>
      </c>
      <c r="H9" s="75">
        <f>SUM(H10:H16)</f>
        <v>3794.97</v>
      </c>
      <c r="I9" s="75">
        <f>SUM(I10:I16)</f>
        <v>3227.5699999999997</v>
      </c>
      <c r="J9" s="76">
        <f>SUM(J10:J16)</f>
        <v>182</v>
      </c>
      <c r="K9" s="75">
        <f>'прил 4'!C6</f>
        <v>184000</v>
      </c>
      <c r="L9" s="75">
        <f>SUM(L10:L16)</f>
        <v>0</v>
      </c>
      <c r="M9" s="75">
        <f>SUM(M10:M16)</f>
        <v>184000</v>
      </c>
      <c r="N9" s="75">
        <f>SUM(N10:N16)</f>
        <v>0</v>
      </c>
      <c r="O9" s="75">
        <f>SUM(O10:O16)</f>
        <v>0</v>
      </c>
      <c r="P9" s="77" t="s">
        <v>503</v>
      </c>
    </row>
    <row r="10" spans="1:16" ht="24.95" customHeight="1" x14ac:dyDescent="0.2">
      <c r="A10" s="80">
        <v>1</v>
      </c>
      <c r="B10" s="79" t="s">
        <v>504</v>
      </c>
      <c r="C10" s="81">
        <v>1956</v>
      </c>
      <c r="D10" s="80"/>
      <c r="E10" s="68" t="s">
        <v>29</v>
      </c>
      <c r="F10" s="80">
        <v>2</v>
      </c>
      <c r="G10" s="80">
        <v>1</v>
      </c>
      <c r="H10" s="80">
        <v>546.29999999999995</v>
      </c>
      <c r="I10" s="82">
        <v>495</v>
      </c>
      <c r="J10" s="83">
        <v>25</v>
      </c>
      <c r="K10" s="75">
        <f>'прил 4'!C7</f>
        <v>16000</v>
      </c>
      <c r="L10" s="82">
        <v>0</v>
      </c>
      <c r="M10" s="82">
        <v>16000</v>
      </c>
      <c r="N10" s="82">
        <v>0</v>
      </c>
      <c r="O10" s="82">
        <f t="shared" ref="O10:O16" si="0">K10-L10-M10</f>
        <v>0</v>
      </c>
      <c r="P10" s="84" t="s">
        <v>194</v>
      </c>
    </row>
    <row r="11" spans="1:16" ht="24.95" customHeight="1" x14ac:dyDescent="0.2">
      <c r="A11" s="80">
        <v>2</v>
      </c>
      <c r="B11" s="79" t="s">
        <v>97</v>
      </c>
      <c r="C11" s="81">
        <v>1958</v>
      </c>
      <c r="D11" s="80"/>
      <c r="E11" s="68" t="s">
        <v>29</v>
      </c>
      <c r="F11" s="80">
        <v>2</v>
      </c>
      <c r="G11" s="80">
        <v>1</v>
      </c>
      <c r="H11" s="80">
        <v>544.79999999999995</v>
      </c>
      <c r="I11" s="82">
        <v>387.81</v>
      </c>
      <c r="J11" s="83">
        <v>27</v>
      </c>
      <c r="K11" s="75">
        <f>'прил 4'!C8</f>
        <v>32000</v>
      </c>
      <c r="L11" s="82">
        <v>0</v>
      </c>
      <c r="M11" s="82">
        <v>32000</v>
      </c>
      <c r="N11" s="82">
        <v>0</v>
      </c>
      <c r="O11" s="82">
        <f t="shared" si="0"/>
        <v>0</v>
      </c>
      <c r="P11" s="84" t="s">
        <v>194</v>
      </c>
    </row>
    <row r="12" spans="1:16" ht="24.95" customHeight="1" x14ac:dyDescent="0.2">
      <c r="A12" s="80">
        <v>3</v>
      </c>
      <c r="B12" s="79" t="s">
        <v>505</v>
      </c>
      <c r="C12" s="81">
        <v>1959</v>
      </c>
      <c r="D12" s="80"/>
      <c r="E12" s="68" t="s">
        <v>29</v>
      </c>
      <c r="F12" s="80">
        <v>2</v>
      </c>
      <c r="G12" s="80">
        <v>2</v>
      </c>
      <c r="H12" s="80">
        <v>367.27</v>
      </c>
      <c r="I12" s="82">
        <v>321.10000000000002</v>
      </c>
      <c r="J12" s="83">
        <v>15</v>
      </c>
      <c r="K12" s="75">
        <f>'прил 4'!C9</f>
        <v>16000</v>
      </c>
      <c r="L12" s="82">
        <v>0</v>
      </c>
      <c r="M12" s="82">
        <v>16000</v>
      </c>
      <c r="N12" s="82">
        <v>0</v>
      </c>
      <c r="O12" s="82">
        <f t="shared" si="0"/>
        <v>0</v>
      </c>
      <c r="P12" s="84" t="s">
        <v>194</v>
      </c>
    </row>
    <row r="13" spans="1:16" ht="24.95" customHeight="1" x14ac:dyDescent="0.2">
      <c r="A13" s="80">
        <v>4</v>
      </c>
      <c r="B13" s="79" t="s">
        <v>506</v>
      </c>
      <c r="C13" s="81">
        <v>1962</v>
      </c>
      <c r="D13" s="80"/>
      <c r="E13" s="68" t="s">
        <v>29</v>
      </c>
      <c r="F13" s="80">
        <v>2</v>
      </c>
      <c r="G13" s="80">
        <v>1</v>
      </c>
      <c r="H13" s="80">
        <v>336.9</v>
      </c>
      <c r="I13" s="82">
        <v>335.9</v>
      </c>
      <c r="J13" s="83">
        <v>15</v>
      </c>
      <c r="K13" s="75">
        <f>'прил 4'!C10</f>
        <v>16000</v>
      </c>
      <c r="L13" s="82">
        <v>0</v>
      </c>
      <c r="M13" s="82">
        <v>16000</v>
      </c>
      <c r="N13" s="82">
        <v>0</v>
      </c>
      <c r="O13" s="82">
        <f t="shared" si="0"/>
        <v>0</v>
      </c>
      <c r="P13" s="84" t="s">
        <v>194</v>
      </c>
    </row>
    <row r="14" spans="1:16" ht="24.95" customHeight="1" x14ac:dyDescent="0.2">
      <c r="A14" s="80">
        <v>5</v>
      </c>
      <c r="B14" s="79" t="s">
        <v>507</v>
      </c>
      <c r="C14" s="81">
        <v>1962</v>
      </c>
      <c r="D14" s="80"/>
      <c r="E14" s="68" t="s">
        <v>29</v>
      </c>
      <c r="F14" s="80">
        <v>2</v>
      </c>
      <c r="G14" s="80">
        <v>1</v>
      </c>
      <c r="H14" s="80">
        <v>343.4</v>
      </c>
      <c r="I14" s="82">
        <v>313.89999999999998</v>
      </c>
      <c r="J14" s="83">
        <v>18</v>
      </c>
      <c r="K14" s="75">
        <f>'прил 4'!C11</f>
        <v>16000</v>
      </c>
      <c r="L14" s="82">
        <v>0</v>
      </c>
      <c r="M14" s="82">
        <v>16000</v>
      </c>
      <c r="N14" s="82">
        <v>0</v>
      </c>
      <c r="O14" s="82">
        <f t="shared" si="0"/>
        <v>0</v>
      </c>
      <c r="P14" s="84" t="s">
        <v>194</v>
      </c>
    </row>
    <row r="15" spans="1:16" ht="24.95" customHeight="1" x14ac:dyDescent="0.2">
      <c r="A15" s="80">
        <v>6</v>
      </c>
      <c r="B15" s="79" t="s">
        <v>508</v>
      </c>
      <c r="C15" s="81">
        <v>1963</v>
      </c>
      <c r="D15" s="80"/>
      <c r="E15" s="68" t="s">
        <v>29</v>
      </c>
      <c r="F15" s="80">
        <v>4</v>
      </c>
      <c r="G15" s="80">
        <v>2</v>
      </c>
      <c r="H15" s="80">
        <v>1329.6</v>
      </c>
      <c r="I15" s="82">
        <v>1230.1600000000001</v>
      </c>
      <c r="J15" s="83">
        <v>55</v>
      </c>
      <c r="K15" s="75">
        <f>'прил 4'!C12</f>
        <v>64000</v>
      </c>
      <c r="L15" s="82">
        <v>0</v>
      </c>
      <c r="M15" s="82">
        <v>64000</v>
      </c>
      <c r="N15" s="82">
        <v>0</v>
      </c>
      <c r="O15" s="82">
        <f t="shared" si="0"/>
        <v>0</v>
      </c>
      <c r="P15" s="84" t="s">
        <v>194</v>
      </c>
    </row>
    <row r="16" spans="1:16" ht="24.95" customHeight="1" x14ac:dyDescent="0.2">
      <c r="A16" s="80">
        <v>7</v>
      </c>
      <c r="B16" s="79" t="s">
        <v>509</v>
      </c>
      <c r="C16" s="81">
        <v>1872</v>
      </c>
      <c r="D16" s="80"/>
      <c r="E16" s="68" t="s">
        <v>29</v>
      </c>
      <c r="F16" s="80">
        <v>2</v>
      </c>
      <c r="G16" s="80">
        <v>2</v>
      </c>
      <c r="H16" s="80">
        <v>326.7</v>
      </c>
      <c r="I16" s="82">
        <v>143.69999999999999</v>
      </c>
      <c r="J16" s="83">
        <v>27</v>
      </c>
      <c r="K16" s="75">
        <f>'прил 4'!C13</f>
        <v>24000</v>
      </c>
      <c r="L16" s="82">
        <v>0</v>
      </c>
      <c r="M16" s="82">
        <v>24000</v>
      </c>
      <c r="N16" s="82">
        <v>0</v>
      </c>
      <c r="O16" s="82">
        <f t="shared" si="0"/>
        <v>0</v>
      </c>
      <c r="P16" s="84" t="s">
        <v>194</v>
      </c>
    </row>
    <row r="17" spans="1:16" ht="24.95" customHeight="1" x14ac:dyDescent="0.2">
      <c r="A17" s="85" t="s">
        <v>34</v>
      </c>
      <c r="B17" s="79"/>
      <c r="C17" s="74" t="s">
        <v>28</v>
      </c>
      <c r="D17" s="74" t="s">
        <v>28</v>
      </c>
      <c r="E17" s="74" t="s">
        <v>28</v>
      </c>
      <c r="F17" s="74" t="s">
        <v>28</v>
      </c>
      <c r="G17" s="74" t="s">
        <v>28</v>
      </c>
      <c r="H17" s="75">
        <f>SUM(H18:H31)</f>
        <v>23293.74</v>
      </c>
      <c r="I17" s="75">
        <f>SUM(I18:I31)</f>
        <v>18134.760000000002</v>
      </c>
      <c r="J17" s="76">
        <f>SUM(J18:J31)</f>
        <v>966</v>
      </c>
      <c r="K17" s="75">
        <f>'прил 4'!C14</f>
        <v>910000</v>
      </c>
      <c r="L17" s="75">
        <f>SUM(L18:L31)</f>
        <v>0</v>
      </c>
      <c r="M17" s="75">
        <f>SUM(M18:M31)</f>
        <v>910000</v>
      </c>
      <c r="N17" s="75">
        <f>SUM(N18:N31)</f>
        <v>0</v>
      </c>
      <c r="O17" s="75">
        <f>SUM(O18:O31)</f>
        <v>0</v>
      </c>
      <c r="P17" s="77" t="s">
        <v>503</v>
      </c>
    </row>
    <row r="18" spans="1:16" ht="24.95" customHeight="1" x14ac:dyDescent="0.2">
      <c r="A18" s="80">
        <v>8</v>
      </c>
      <c r="B18" s="79" t="s">
        <v>510</v>
      </c>
      <c r="C18" s="81">
        <v>1917</v>
      </c>
      <c r="D18" s="80"/>
      <c r="E18" s="68" t="s">
        <v>29</v>
      </c>
      <c r="F18" s="80">
        <v>2</v>
      </c>
      <c r="G18" s="80">
        <v>1</v>
      </c>
      <c r="H18" s="80">
        <v>267.85000000000002</v>
      </c>
      <c r="I18" s="82">
        <v>243.5</v>
      </c>
      <c r="J18" s="83">
        <v>13</v>
      </c>
      <c r="K18" s="75">
        <f>'прил 4'!C15</f>
        <v>16000</v>
      </c>
      <c r="L18" s="82">
        <v>0</v>
      </c>
      <c r="M18" s="82">
        <v>16000</v>
      </c>
      <c r="N18" s="82">
        <v>0</v>
      </c>
      <c r="O18" s="82">
        <f t="shared" ref="O18:O31" si="1">K18-L18-M18</f>
        <v>0</v>
      </c>
      <c r="P18" s="84" t="s">
        <v>194</v>
      </c>
    </row>
    <row r="19" spans="1:16" ht="24.95" customHeight="1" x14ac:dyDescent="0.2">
      <c r="A19" s="80">
        <v>9</v>
      </c>
      <c r="B19" s="79" t="s">
        <v>511</v>
      </c>
      <c r="C19" s="81">
        <v>1961</v>
      </c>
      <c r="D19" s="80"/>
      <c r="E19" s="68" t="s">
        <v>29</v>
      </c>
      <c r="F19" s="80">
        <v>2</v>
      </c>
      <c r="G19" s="80">
        <v>1</v>
      </c>
      <c r="H19" s="80">
        <v>413.82</v>
      </c>
      <c r="I19" s="82">
        <v>375</v>
      </c>
      <c r="J19" s="83">
        <v>25</v>
      </c>
      <c r="K19" s="75">
        <f>'прил 4'!C16</f>
        <v>20000</v>
      </c>
      <c r="L19" s="82">
        <v>0</v>
      </c>
      <c r="M19" s="82">
        <v>20000</v>
      </c>
      <c r="N19" s="82">
        <v>0</v>
      </c>
      <c r="O19" s="82">
        <f t="shared" si="1"/>
        <v>0</v>
      </c>
      <c r="P19" s="84" t="s">
        <v>194</v>
      </c>
    </row>
    <row r="20" spans="1:16" ht="24.95" customHeight="1" x14ac:dyDescent="0.2">
      <c r="A20" s="80">
        <v>10</v>
      </c>
      <c r="B20" s="79" t="s">
        <v>512</v>
      </c>
      <c r="C20" s="81">
        <v>1964</v>
      </c>
      <c r="D20" s="80"/>
      <c r="E20" s="68" t="s">
        <v>29</v>
      </c>
      <c r="F20" s="80">
        <v>4</v>
      </c>
      <c r="G20" s="80">
        <v>3</v>
      </c>
      <c r="H20" s="80">
        <v>1754.4</v>
      </c>
      <c r="I20" s="82">
        <v>1263.5</v>
      </c>
      <c r="J20" s="83">
        <v>48</v>
      </c>
      <c r="K20" s="75">
        <f>'прил 4'!C17</f>
        <v>64000</v>
      </c>
      <c r="L20" s="82">
        <v>0</v>
      </c>
      <c r="M20" s="82">
        <v>64000</v>
      </c>
      <c r="N20" s="82">
        <v>0</v>
      </c>
      <c r="O20" s="82">
        <f t="shared" si="1"/>
        <v>0</v>
      </c>
      <c r="P20" s="84" t="s">
        <v>194</v>
      </c>
    </row>
    <row r="21" spans="1:16" ht="24.95" customHeight="1" x14ac:dyDescent="0.2">
      <c r="A21" s="80">
        <v>11</v>
      </c>
      <c r="B21" s="79" t="s">
        <v>513</v>
      </c>
      <c r="C21" s="81">
        <v>1966</v>
      </c>
      <c r="D21" s="80"/>
      <c r="E21" s="68" t="s">
        <v>29</v>
      </c>
      <c r="F21" s="80">
        <v>4</v>
      </c>
      <c r="G21" s="80">
        <v>4</v>
      </c>
      <c r="H21" s="80">
        <v>2696.8</v>
      </c>
      <c r="I21" s="82">
        <v>1964.6</v>
      </c>
      <c r="J21" s="83">
        <v>74</v>
      </c>
      <c r="K21" s="75">
        <f>'прил 4'!C18</f>
        <v>96000</v>
      </c>
      <c r="L21" s="82">
        <v>0</v>
      </c>
      <c r="M21" s="82">
        <v>96000</v>
      </c>
      <c r="N21" s="82">
        <v>0</v>
      </c>
      <c r="O21" s="82">
        <f t="shared" si="1"/>
        <v>0</v>
      </c>
      <c r="P21" s="84" t="s">
        <v>194</v>
      </c>
    </row>
    <row r="22" spans="1:16" ht="24.95" customHeight="1" x14ac:dyDescent="0.2">
      <c r="A22" s="80">
        <v>12</v>
      </c>
      <c r="B22" s="79" t="s">
        <v>514</v>
      </c>
      <c r="C22" s="81">
        <v>1968</v>
      </c>
      <c r="D22" s="80"/>
      <c r="E22" s="68" t="s">
        <v>29</v>
      </c>
      <c r="F22" s="80">
        <v>4</v>
      </c>
      <c r="G22" s="80">
        <v>3</v>
      </c>
      <c r="H22" s="80">
        <v>2799.8</v>
      </c>
      <c r="I22" s="82">
        <v>1994.4</v>
      </c>
      <c r="J22" s="83">
        <v>65</v>
      </c>
      <c r="K22" s="75">
        <f>'прил 4'!C19</f>
        <v>96000</v>
      </c>
      <c r="L22" s="82">
        <v>0</v>
      </c>
      <c r="M22" s="82">
        <v>96000</v>
      </c>
      <c r="N22" s="82">
        <v>0</v>
      </c>
      <c r="O22" s="82">
        <f t="shared" si="1"/>
        <v>0</v>
      </c>
      <c r="P22" s="84" t="s">
        <v>194</v>
      </c>
    </row>
    <row r="23" spans="1:16" ht="24.95" customHeight="1" x14ac:dyDescent="0.2">
      <c r="A23" s="80">
        <v>13</v>
      </c>
      <c r="B23" s="79" t="s">
        <v>515</v>
      </c>
      <c r="C23" s="81">
        <v>1968</v>
      </c>
      <c r="D23" s="80"/>
      <c r="E23" s="68" t="s">
        <v>29</v>
      </c>
      <c r="F23" s="80">
        <v>2</v>
      </c>
      <c r="G23" s="80">
        <v>2</v>
      </c>
      <c r="H23" s="80">
        <v>391.27</v>
      </c>
      <c r="I23" s="82">
        <v>355.7</v>
      </c>
      <c r="J23" s="83">
        <v>35</v>
      </c>
      <c r="K23" s="75">
        <f>'прил 4'!C20</f>
        <v>16000</v>
      </c>
      <c r="L23" s="82">
        <v>0</v>
      </c>
      <c r="M23" s="82">
        <v>16000</v>
      </c>
      <c r="N23" s="82">
        <v>0</v>
      </c>
      <c r="O23" s="82">
        <f t="shared" si="1"/>
        <v>0</v>
      </c>
      <c r="P23" s="84" t="s">
        <v>194</v>
      </c>
    </row>
    <row r="24" spans="1:16" ht="24.95" customHeight="1" x14ac:dyDescent="0.2">
      <c r="A24" s="80">
        <v>14</v>
      </c>
      <c r="B24" s="79" t="s">
        <v>516</v>
      </c>
      <c r="C24" s="81">
        <v>1959</v>
      </c>
      <c r="D24" s="80"/>
      <c r="E24" s="68" t="s">
        <v>29</v>
      </c>
      <c r="F24" s="80">
        <v>2</v>
      </c>
      <c r="G24" s="80">
        <v>3</v>
      </c>
      <c r="H24" s="80">
        <v>1721</v>
      </c>
      <c r="I24" s="82">
        <v>1079.4000000000001</v>
      </c>
      <c r="J24" s="83">
        <v>42</v>
      </c>
      <c r="K24" s="75">
        <f>'прил 4'!C21</f>
        <v>36000</v>
      </c>
      <c r="L24" s="82">
        <v>0</v>
      </c>
      <c r="M24" s="82">
        <v>36000</v>
      </c>
      <c r="N24" s="82">
        <v>0</v>
      </c>
      <c r="O24" s="82">
        <f t="shared" si="1"/>
        <v>0</v>
      </c>
      <c r="P24" s="84" t="s">
        <v>194</v>
      </c>
    </row>
    <row r="25" spans="1:16" ht="24.95" customHeight="1" x14ac:dyDescent="0.2">
      <c r="A25" s="80">
        <v>15</v>
      </c>
      <c r="B25" s="79" t="s">
        <v>102</v>
      </c>
      <c r="C25" s="81">
        <v>1961</v>
      </c>
      <c r="D25" s="80"/>
      <c r="E25" s="68" t="s">
        <v>29</v>
      </c>
      <c r="F25" s="80">
        <v>2</v>
      </c>
      <c r="G25" s="80">
        <v>1</v>
      </c>
      <c r="H25" s="80">
        <v>297.66000000000003</v>
      </c>
      <c r="I25" s="82">
        <v>270.60000000000002</v>
      </c>
      <c r="J25" s="83">
        <v>18</v>
      </c>
      <c r="K25" s="75">
        <f>'прил 4'!C22</f>
        <v>16000</v>
      </c>
      <c r="L25" s="82">
        <v>0</v>
      </c>
      <c r="M25" s="82">
        <v>16000</v>
      </c>
      <c r="N25" s="82">
        <v>0</v>
      </c>
      <c r="O25" s="82">
        <f t="shared" si="1"/>
        <v>0</v>
      </c>
      <c r="P25" s="84" t="s">
        <v>194</v>
      </c>
    </row>
    <row r="26" spans="1:16" ht="24.95" customHeight="1" x14ac:dyDescent="0.2">
      <c r="A26" s="80">
        <v>16</v>
      </c>
      <c r="B26" s="79" t="s">
        <v>104</v>
      </c>
      <c r="C26" s="81">
        <v>1961</v>
      </c>
      <c r="D26" s="80"/>
      <c r="E26" s="68" t="s">
        <v>29</v>
      </c>
      <c r="F26" s="80">
        <v>2</v>
      </c>
      <c r="G26" s="80">
        <v>1</v>
      </c>
      <c r="H26" s="80">
        <v>299.2</v>
      </c>
      <c r="I26" s="82">
        <v>272</v>
      </c>
      <c r="J26" s="83">
        <v>20</v>
      </c>
      <c r="K26" s="75">
        <f>'прил 4'!C23</f>
        <v>16000</v>
      </c>
      <c r="L26" s="82">
        <v>0</v>
      </c>
      <c r="M26" s="82">
        <v>16000</v>
      </c>
      <c r="N26" s="82">
        <v>0</v>
      </c>
      <c r="O26" s="82">
        <f t="shared" si="1"/>
        <v>0</v>
      </c>
      <c r="P26" s="84" t="s">
        <v>194</v>
      </c>
    </row>
    <row r="27" spans="1:16" ht="24.95" customHeight="1" x14ac:dyDescent="0.2">
      <c r="A27" s="80">
        <v>17</v>
      </c>
      <c r="B27" s="79" t="s">
        <v>103</v>
      </c>
      <c r="C27" s="81">
        <v>1962</v>
      </c>
      <c r="D27" s="80"/>
      <c r="E27" s="68" t="s">
        <v>29</v>
      </c>
      <c r="F27" s="80">
        <v>2</v>
      </c>
      <c r="G27" s="80">
        <v>2</v>
      </c>
      <c r="H27" s="80">
        <v>645.44000000000005</v>
      </c>
      <c r="I27" s="82">
        <v>586.76</v>
      </c>
      <c r="J27" s="83">
        <v>38</v>
      </c>
      <c r="K27" s="75">
        <f>'прил 4'!C24</f>
        <v>36000</v>
      </c>
      <c r="L27" s="82">
        <v>0</v>
      </c>
      <c r="M27" s="82">
        <v>36000</v>
      </c>
      <c r="N27" s="82">
        <v>0</v>
      </c>
      <c r="O27" s="82">
        <f t="shared" si="1"/>
        <v>0</v>
      </c>
      <c r="P27" s="84" t="s">
        <v>194</v>
      </c>
    </row>
    <row r="28" spans="1:16" ht="24.95" customHeight="1" x14ac:dyDescent="0.2">
      <c r="A28" s="80">
        <v>18</v>
      </c>
      <c r="B28" s="79" t="s">
        <v>517</v>
      </c>
      <c r="C28" s="81">
        <v>1964</v>
      </c>
      <c r="D28" s="80"/>
      <c r="E28" s="68" t="s">
        <v>29</v>
      </c>
      <c r="F28" s="80">
        <v>4</v>
      </c>
      <c r="G28" s="80">
        <v>4</v>
      </c>
      <c r="H28" s="80">
        <v>3069.6</v>
      </c>
      <c r="I28" s="82">
        <v>2352.3000000000002</v>
      </c>
      <c r="J28" s="83">
        <v>139</v>
      </c>
      <c r="K28" s="75">
        <f>'прил 4'!C25</f>
        <v>130000</v>
      </c>
      <c r="L28" s="82">
        <v>0</v>
      </c>
      <c r="M28" s="82">
        <v>130000</v>
      </c>
      <c r="N28" s="82">
        <v>0</v>
      </c>
      <c r="O28" s="82">
        <f t="shared" si="1"/>
        <v>0</v>
      </c>
      <c r="P28" s="84" t="s">
        <v>194</v>
      </c>
    </row>
    <row r="29" spans="1:16" ht="24.95" customHeight="1" x14ac:dyDescent="0.2">
      <c r="A29" s="80">
        <v>19</v>
      </c>
      <c r="B29" s="79" t="s">
        <v>518</v>
      </c>
      <c r="C29" s="81">
        <v>1965</v>
      </c>
      <c r="D29" s="80"/>
      <c r="E29" s="68" t="s">
        <v>29</v>
      </c>
      <c r="F29" s="80">
        <v>4</v>
      </c>
      <c r="G29" s="80">
        <v>3</v>
      </c>
      <c r="H29" s="80">
        <v>2540</v>
      </c>
      <c r="I29" s="82">
        <v>2538.6</v>
      </c>
      <c r="J29" s="83">
        <v>176</v>
      </c>
      <c r="K29" s="75">
        <f>'прил 4'!C26</f>
        <v>128000</v>
      </c>
      <c r="L29" s="82">
        <v>0</v>
      </c>
      <c r="M29" s="82">
        <v>128000</v>
      </c>
      <c r="N29" s="82">
        <v>0</v>
      </c>
      <c r="O29" s="82">
        <f t="shared" si="1"/>
        <v>0</v>
      </c>
      <c r="P29" s="84" t="s">
        <v>194</v>
      </c>
    </row>
    <row r="30" spans="1:16" ht="24.95" customHeight="1" x14ac:dyDescent="0.2">
      <c r="A30" s="80">
        <v>20</v>
      </c>
      <c r="B30" s="79" t="s">
        <v>519</v>
      </c>
      <c r="C30" s="81">
        <v>1967</v>
      </c>
      <c r="D30" s="80"/>
      <c r="E30" s="68" t="s">
        <v>29</v>
      </c>
      <c r="F30" s="80">
        <v>5</v>
      </c>
      <c r="G30" s="80">
        <v>4</v>
      </c>
      <c r="H30" s="80">
        <v>3713.3</v>
      </c>
      <c r="I30" s="82">
        <v>2856</v>
      </c>
      <c r="J30" s="83">
        <v>160</v>
      </c>
      <c r="K30" s="75">
        <f>'прил 4'!C27</f>
        <v>144000</v>
      </c>
      <c r="L30" s="82">
        <v>0</v>
      </c>
      <c r="M30" s="82">
        <v>144000</v>
      </c>
      <c r="N30" s="82">
        <v>0</v>
      </c>
      <c r="O30" s="82">
        <f t="shared" si="1"/>
        <v>0</v>
      </c>
      <c r="P30" s="84" t="s">
        <v>194</v>
      </c>
    </row>
    <row r="31" spans="1:16" ht="24.95" customHeight="1" x14ac:dyDescent="0.2">
      <c r="A31" s="80">
        <v>21</v>
      </c>
      <c r="B31" s="79" t="s">
        <v>520</v>
      </c>
      <c r="C31" s="81">
        <v>1967</v>
      </c>
      <c r="D31" s="80"/>
      <c r="E31" s="68" t="s">
        <v>29</v>
      </c>
      <c r="F31" s="80">
        <v>4</v>
      </c>
      <c r="G31" s="80">
        <v>3</v>
      </c>
      <c r="H31" s="80">
        <v>2683.6</v>
      </c>
      <c r="I31" s="82">
        <v>1982.4</v>
      </c>
      <c r="J31" s="83">
        <v>113</v>
      </c>
      <c r="K31" s="75">
        <f>'прил 4'!C28</f>
        <v>96000</v>
      </c>
      <c r="L31" s="82">
        <v>0</v>
      </c>
      <c r="M31" s="82">
        <v>96000</v>
      </c>
      <c r="N31" s="82">
        <v>0</v>
      </c>
      <c r="O31" s="82">
        <f t="shared" si="1"/>
        <v>0</v>
      </c>
      <c r="P31" s="84" t="s">
        <v>194</v>
      </c>
    </row>
    <row r="32" spans="1:16" ht="24.95" customHeight="1" x14ac:dyDescent="0.2">
      <c r="A32" s="85" t="s">
        <v>35</v>
      </c>
      <c r="B32" s="79"/>
      <c r="C32" s="74" t="s">
        <v>28</v>
      </c>
      <c r="D32" s="74" t="s">
        <v>28</v>
      </c>
      <c r="E32" s="74" t="s">
        <v>28</v>
      </c>
      <c r="F32" s="74" t="s">
        <v>28</v>
      </c>
      <c r="G32" s="74" t="s">
        <v>28</v>
      </c>
      <c r="H32" s="75">
        <f>SUM(H33:H45)</f>
        <v>7326.9</v>
      </c>
      <c r="I32" s="75">
        <f>SUM(I33:I45)</f>
        <v>5728.1</v>
      </c>
      <c r="J32" s="76">
        <f>SUM(J33:J45)</f>
        <v>363</v>
      </c>
      <c r="K32" s="75">
        <f>'прил 4'!C29</f>
        <v>294000</v>
      </c>
      <c r="L32" s="75">
        <f>SUM(L33:L45)</f>
        <v>0</v>
      </c>
      <c r="M32" s="75">
        <f>SUM(M33:M45)</f>
        <v>294000</v>
      </c>
      <c r="N32" s="75">
        <f>SUM(N33:N45)</f>
        <v>0</v>
      </c>
      <c r="O32" s="75">
        <f>SUM(O33:O45)</f>
        <v>0</v>
      </c>
      <c r="P32" s="77" t="s">
        <v>503</v>
      </c>
    </row>
    <row r="33" spans="1:16" ht="24.95" customHeight="1" x14ac:dyDescent="0.2">
      <c r="A33" s="80">
        <v>22</v>
      </c>
      <c r="B33" s="79" t="s">
        <v>521</v>
      </c>
      <c r="C33" s="81">
        <v>1974</v>
      </c>
      <c r="D33" s="80"/>
      <c r="E33" s="68" t="s">
        <v>29</v>
      </c>
      <c r="F33" s="80">
        <v>2</v>
      </c>
      <c r="G33" s="80">
        <v>2</v>
      </c>
      <c r="H33" s="80">
        <v>776.3</v>
      </c>
      <c r="I33" s="82">
        <v>701.5</v>
      </c>
      <c r="J33" s="83">
        <v>39</v>
      </c>
      <c r="K33" s="75">
        <f>'прил 4'!C30</f>
        <v>32000</v>
      </c>
      <c r="L33" s="82">
        <v>0</v>
      </c>
      <c r="M33" s="82">
        <v>32000</v>
      </c>
      <c r="N33" s="82">
        <v>0</v>
      </c>
      <c r="O33" s="82">
        <f t="shared" ref="O33:O45" si="2">K33-L33-M33</f>
        <v>0</v>
      </c>
      <c r="P33" s="84" t="s">
        <v>194</v>
      </c>
    </row>
    <row r="34" spans="1:16" ht="24.95" customHeight="1" x14ac:dyDescent="0.2">
      <c r="A34" s="80">
        <v>23</v>
      </c>
      <c r="B34" s="79" t="s">
        <v>522</v>
      </c>
      <c r="C34" s="81">
        <v>1974</v>
      </c>
      <c r="D34" s="80"/>
      <c r="E34" s="68" t="s">
        <v>29</v>
      </c>
      <c r="F34" s="80">
        <v>2</v>
      </c>
      <c r="G34" s="80">
        <v>1</v>
      </c>
      <c r="H34" s="80">
        <v>357.17</v>
      </c>
      <c r="I34" s="82">
        <v>324.7</v>
      </c>
      <c r="J34" s="83">
        <v>11</v>
      </c>
      <c r="K34" s="75">
        <f>'прил 4'!C31</f>
        <v>16000</v>
      </c>
      <c r="L34" s="82">
        <v>0</v>
      </c>
      <c r="M34" s="82">
        <v>16000</v>
      </c>
      <c r="N34" s="82">
        <v>0</v>
      </c>
      <c r="O34" s="82">
        <f t="shared" si="2"/>
        <v>0</v>
      </c>
      <c r="P34" s="84" t="s">
        <v>194</v>
      </c>
    </row>
    <row r="35" spans="1:16" ht="24.95" customHeight="1" x14ac:dyDescent="0.2">
      <c r="A35" s="80">
        <v>24</v>
      </c>
      <c r="B35" s="79" t="s">
        <v>523</v>
      </c>
      <c r="C35" s="81">
        <v>1980</v>
      </c>
      <c r="D35" s="80"/>
      <c r="E35" s="68" t="s">
        <v>29</v>
      </c>
      <c r="F35" s="80">
        <v>2</v>
      </c>
      <c r="G35" s="80">
        <v>1</v>
      </c>
      <c r="H35" s="80">
        <v>435.05</v>
      </c>
      <c r="I35" s="82">
        <v>395.5</v>
      </c>
      <c r="J35" s="83">
        <v>22</v>
      </c>
      <c r="K35" s="75">
        <f>'прил 4'!C32</f>
        <v>16000</v>
      </c>
      <c r="L35" s="82">
        <v>0</v>
      </c>
      <c r="M35" s="82">
        <v>16000</v>
      </c>
      <c r="N35" s="82">
        <v>0</v>
      </c>
      <c r="O35" s="82">
        <f t="shared" si="2"/>
        <v>0</v>
      </c>
      <c r="P35" s="84" t="s">
        <v>194</v>
      </c>
    </row>
    <row r="36" spans="1:16" ht="24.95" customHeight="1" x14ac:dyDescent="0.2">
      <c r="A36" s="80">
        <v>25</v>
      </c>
      <c r="B36" s="79" t="s">
        <v>524</v>
      </c>
      <c r="C36" s="81">
        <v>1970</v>
      </c>
      <c r="D36" s="80"/>
      <c r="E36" s="68" t="s">
        <v>29</v>
      </c>
      <c r="F36" s="80">
        <v>2</v>
      </c>
      <c r="G36" s="80">
        <v>1</v>
      </c>
      <c r="H36" s="80">
        <v>392.04</v>
      </c>
      <c r="I36" s="82">
        <v>356.4</v>
      </c>
      <c r="J36" s="83">
        <v>18</v>
      </c>
      <c r="K36" s="75">
        <f>'прил 4'!C33</f>
        <v>16000</v>
      </c>
      <c r="L36" s="82">
        <v>0</v>
      </c>
      <c r="M36" s="82">
        <v>16000</v>
      </c>
      <c r="N36" s="82">
        <v>0</v>
      </c>
      <c r="O36" s="82">
        <f t="shared" si="2"/>
        <v>0</v>
      </c>
      <c r="P36" s="84" t="s">
        <v>194</v>
      </c>
    </row>
    <row r="37" spans="1:16" ht="24.95" customHeight="1" x14ac:dyDescent="0.2">
      <c r="A37" s="80">
        <v>26</v>
      </c>
      <c r="B37" s="79" t="s">
        <v>525</v>
      </c>
      <c r="C37" s="81">
        <v>1970</v>
      </c>
      <c r="D37" s="80"/>
      <c r="E37" s="68" t="s">
        <v>29</v>
      </c>
      <c r="F37" s="80">
        <v>2</v>
      </c>
      <c r="G37" s="80">
        <v>1</v>
      </c>
      <c r="H37" s="80">
        <v>384.67</v>
      </c>
      <c r="I37" s="82">
        <v>349.7</v>
      </c>
      <c r="J37" s="83">
        <v>18</v>
      </c>
      <c r="K37" s="75">
        <f>'прил 4'!C34</f>
        <v>16000</v>
      </c>
      <c r="L37" s="82">
        <v>0</v>
      </c>
      <c r="M37" s="82">
        <v>16000</v>
      </c>
      <c r="N37" s="82">
        <v>0</v>
      </c>
      <c r="O37" s="82">
        <f t="shared" si="2"/>
        <v>0</v>
      </c>
      <c r="P37" s="84" t="s">
        <v>194</v>
      </c>
    </row>
    <row r="38" spans="1:16" ht="24.95" customHeight="1" x14ac:dyDescent="0.2">
      <c r="A38" s="80">
        <v>27</v>
      </c>
      <c r="B38" s="79" t="s">
        <v>526</v>
      </c>
      <c r="C38" s="81">
        <v>1964</v>
      </c>
      <c r="D38" s="80"/>
      <c r="E38" s="68" t="s">
        <v>29</v>
      </c>
      <c r="F38" s="80">
        <v>2</v>
      </c>
      <c r="G38" s="80">
        <v>1</v>
      </c>
      <c r="H38" s="80">
        <v>412.5</v>
      </c>
      <c r="I38" s="82">
        <v>318.39999999999998</v>
      </c>
      <c r="J38" s="83">
        <v>18</v>
      </c>
      <c r="K38" s="75">
        <f>'прил 4'!C35</f>
        <v>18000</v>
      </c>
      <c r="L38" s="82">
        <v>0</v>
      </c>
      <c r="M38" s="82">
        <v>18000</v>
      </c>
      <c r="N38" s="82">
        <v>0</v>
      </c>
      <c r="O38" s="82">
        <f t="shared" si="2"/>
        <v>0</v>
      </c>
      <c r="P38" s="84" t="s">
        <v>194</v>
      </c>
    </row>
    <row r="39" spans="1:16" ht="24.95" customHeight="1" x14ac:dyDescent="0.2">
      <c r="A39" s="80">
        <v>28</v>
      </c>
      <c r="B39" s="79" t="s">
        <v>527</v>
      </c>
      <c r="C39" s="81">
        <v>1981</v>
      </c>
      <c r="D39" s="80"/>
      <c r="E39" s="68" t="s">
        <v>29</v>
      </c>
      <c r="F39" s="80">
        <v>2</v>
      </c>
      <c r="G39" s="80">
        <v>2</v>
      </c>
      <c r="H39" s="80">
        <v>942.5</v>
      </c>
      <c r="I39" s="82">
        <v>851.4</v>
      </c>
      <c r="J39" s="83">
        <v>48</v>
      </c>
      <c r="K39" s="75">
        <f>'прил 4'!C36</f>
        <v>36000</v>
      </c>
      <c r="L39" s="82">
        <v>0</v>
      </c>
      <c r="M39" s="82">
        <v>36000</v>
      </c>
      <c r="N39" s="82">
        <v>0</v>
      </c>
      <c r="O39" s="82">
        <f t="shared" si="2"/>
        <v>0</v>
      </c>
      <c r="P39" s="84" t="s">
        <v>194</v>
      </c>
    </row>
    <row r="40" spans="1:16" ht="24.95" customHeight="1" x14ac:dyDescent="0.2">
      <c r="A40" s="80">
        <v>29</v>
      </c>
      <c r="B40" s="79" t="s">
        <v>528</v>
      </c>
      <c r="C40" s="81">
        <v>1969</v>
      </c>
      <c r="D40" s="80"/>
      <c r="E40" s="68" t="s">
        <v>29</v>
      </c>
      <c r="F40" s="80">
        <v>2</v>
      </c>
      <c r="G40" s="80">
        <v>2</v>
      </c>
      <c r="H40" s="80">
        <v>425.59</v>
      </c>
      <c r="I40" s="82">
        <v>389</v>
      </c>
      <c r="J40" s="83">
        <v>18</v>
      </c>
      <c r="K40" s="75">
        <f>'прил 4'!C37</f>
        <v>16000</v>
      </c>
      <c r="L40" s="82">
        <v>0</v>
      </c>
      <c r="M40" s="82">
        <v>16000</v>
      </c>
      <c r="N40" s="82">
        <v>0</v>
      </c>
      <c r="O40" s="82">
        <f t="shared" si="2"/>
        <v>0</v>
      </c>
      <c r="P40" s="84" t="s">
        <v>194</v>
      </c>
    </row>
    <row r="41" spans="1:16" ht="24.95" customHeight="1" x14ac:dyDescent="0.2">
      <c r="A41" s="80">
        <v>30</v>
      </c>
      <c r="B41" s="79" t="s">
        <v>529</v>
      </c>
      <c r="C41" s="81">
        <v>1970</v>
      </c>
      <c r="D41" s="80"/>
      <c r="E41" s="68" t="s">
        <v>29</v>
      </c>
      <c r="F41" s="80">
        <v>2</v>
      </c>
      <c r="G41" s="80">
        <v>1</v>
      </c>
      <c r="H41" s="80">
        <v>390.28</v>
      </c>
      <c r="I41" s="82">
        <v>353.8</v>
      </c>
      <c r="J41" s="83">
        <v>23</v>
      </c>
      <c r="K41" s="75">
        <f>'прил 4'!C38</f>
        <v>16000</v>
      </c>
      <c r="L41" s="82">
        <v>0</v>
      </c>
      <c r="M41" s="82">
        <v>16000</v>
      </c>
      <c r="N41" s="82">
        <v>0</v>
      </c>
      <c r="O41" s="82">
        <f t="shared" si="2"/>
        <v>0</v>
      </c>
      <c r="P41" s="84" t="s">
        <v>194</v>
      </c>
    </row>
    <row r="42" spans="1:16" ht="24.95" customHeight="1" x14ac:dyDescent="0.2">
      <c r="A42" s="80">
        <v>31</v>
      </c>
      <c r="B42" s="79" t="s">
        <v>530</v>
      </c>
      <c r="C42" s="81">
        <v>1976</v>
      </c>
      <c r="D42" s="80"/>
      <c r="E42" s="68" t="s">
        <v>29</v>
      </c>
      <c r="F42" s="80">
        <v>2</v>
      </c>
      <c r="G42" s="80">
        <v>1</v>
      </c>
      <c r="H42" s="80">
        <v>427</v>
      </c>
      <c r="I42" s="82">
        <v>385</v>
      </c>
      <c r="J42" s="83">
        <v>36</v>
      </c>
      <c r="K42" s="75">
        <f>'прил 4'!C39</f>
        <v>16000</v>
      </c>
      <c r="L42" s="82">
        <v>0</v>
      </c>
      <c r="M42" s="82">
        <v>16000</v>
      </c>
      <c r="N42" s="82">
        <v>0</v>
      </c>
      <c r="O42" s="82">
        <f t="shared" si="2"/>
        <v>0</v>
      </c>
      <c r="P42" s="84" t="s">
        <v>194</v>
      </c>
    </row>
    <row r="43" spans="1:16" ht="24.95" customHeight="1" x14ac:dyDescent="0.2">
      <c r="A43" s="80">
        <v>32</v>
      </c>
      <c r="B43" s="79" t="s">
        <v>531</v>
      </c>
      <c r="C43" s="81">
        <v>1980</v>
      </c>
      <c r="D43" s="80"/>
      <c r="E43" s="68" t="s">
        <v>29</v>
      </c>
      <c r="F43" s="80">
        <v>2</v>
      </c>
      <c r="G43" s="80">
        <v>1</v>
      </c>
      <c r="H43" s="80">
        <v>392.2</v>
      </c>
      <c r="I43" s="82">
        <v>356.6</v>
      </c>
      <c r="J43" s="83">
        <v>13</v>
      </c>
      <c r="K43" s="75">
        <f>'прил 4'!C40</f>
        <v>16000</v>
      </c>
      <c r="L43" s="82">
        <v>0</v>
      </c>
      <c r="M43" s="82">
        <v>16000</v>
      </c>
      <c r="N43" s="82">
        <v>0</v>
      </c>
      <c r="O43" s="82">
        <f t="shared" si="2"/>
        <v>0</v>
      </c>
      <c r="P43" s="84" t="s">
        <v>194</v>
      </c>
    </row>
    <row r="44" spans="1:16" ht="24.95" customHeight="1" x14ac:dyDescent="0.2">
      <c r="A44" s="80">
        <v>33</v>
      </c>
      <c r="B44" s="79" t="s">
        <v>532</v>
      </c>
      <c r="C44" s="81">
        <v>1967</v>
      </c>
      <c r="D44" s="80"/>
      <c r="E44" s="68" t="s">
        <v>29</v>
      </c>
      <c r="F44" s="80">
        <v>2</v>
      </c>
      <c r="G44" s="80">
        <v>2</v>
      </c>
      <c r="H44" s="80">
        <v>1414.6</v>
      </c>
      <c r="I44" s="82">
        <v>633</v>
      </c>
      <c r="J44" s="83">
        <v>48</v>
      </c>
      <c r="K44" s="75">
        <f>'прил 4'!C41</f>
        <v>32000</v>
      </c>
      <c r="L44" s="82">
        <v>0</v>
      </c>
      <c r="M44" s="82">
        <v>32000</v>
      </c>
      <c r="N44" s="82">
        <v>0</v>
      </c>
      <c r="O44" s="82">
        <f t="shared" si="2"/>
        <v>0</v>
      </c>
      <c r="P44" s="84" t="s">
        <v>194</v>
      </c>
    </row>
    <row r="45" spans="1:16" ht="24.95" customHeight="1" x14ac:dyDescent="0.2">
      <c r="A45" s="80">
        <v>34</v>
      </c>
      <c r="B45" s="79" t="s">
        <v>533</v>
      </c>
      <c r="C45" s="81">
        <v>1969</v>
      </c>
      <c r="D45" s="80"/>
      <c r="E45" s="68" t="s">
        <v>29</v>
      </c>
      <c r="F45" s="80">
        <v>2</v>
      </c>
      <c r="G45" s="80">
        <v>1</v>
      </c>
      <c r="H45" s="80">
        <v>577</v>
      </c>
      <c r="I45" s="82">
        <v>313.10000000000002</v>
      </c>
      <c r="J45" s="83">
        <v>51</v>
      </c>
      <c r="K45" s="75">
        <f>'прил 4'!C42</f>
        <v>48000</v>
      </c>
      <c r="L45" s="82">
        <v>0</v>
      </c>
      <c r="M45" s="82">
        <v>48000</v>
      </c>
      <c r="N45" s="82">
        <v>0</v>
      </c>
      <c r="O45" s="82">
        <f t="shared" si="2"/>
        <v>0</v>
      </c>
      <c r="P45" s="84" t="s">
        <v>194</v>
      </c>
    </row>
    <row r="46" spans="1:16" ht="24.95" customHeight="1" x14ac:dyDescent="0.2">
      <c r="A46" s="86" t="s">
        <v>36</v>
      </c>
      <c r="B46" s="79"/>
      <c r="C46" s="74" t="s">
        <v>28</v>
      </c>
      <c r="D46" s="74" t="s">
        <v>28</v>
      </c>
      <c r="E46" s="74" t="s">
        <v>28</v>
      </c>
      <c r="F46" s="74" t="s">
        <v>28</v>
      </c>
      <c r="G46" s="74" t="s">
        <v>28</v>
      </c>
      <c r="H46" s="75">
        <f>SUM(H47)</f>
        <v>399.2</v>
      </c>
      <c r="I46" s="75">
        <f>SUM(I47)</f>
        <v>397.72</v>
      </c>
      <c r="J46" s="76">
        <f>SUM(J47)</f>
        <v>13</v>
      </c>
      <c r="K46" s="75">
        <f>'прил 4'!C43</f>
        <v>16000</v>
      </c>
      <c r="L46" s="75">
        <f>SUM(L47)</f>
        <v>0</v>
      </c>
      <c r="M46" s="75">
        <f>SUM(M47)</f>
        <v>16000</v>
      </c>
      <c r="N46" s="75">
        <f>SUM(N47)</f>
        <v>0</v>
      </c>
      <c r="O46" s="75">
        <f>SUM(O47)</f>
        <v>0</v>
      </c>
      <c r="P46" s="77" t="s">
        <v>503</v>
      </c>
    </row>
    <row r="47" spans="1:16" ht="24.95" customHeight="1" x14ac:dyDescent="0.2">
      <c r="A47" s="80">
        <v>35</v>
      </c>
      <c r="B47" s="79" t="s">
        <v>534</v>
      </c>
      <c r="C47" s="81">
        <v>1969</v>
      </c>
      <c r="D47" s="80"/>
      <c r="E47" s="68" t="s">
        <v>29</v>
      </c>
      <c r="F47" s="80">
        <v>2</v>
      </c>
      <c r="G47" s="80">
        <v>1</v>
      </c>
      <c r="H47" s="80">
        <v>399.2</v>
      </c>
      <c r="I47" s="82">
        <v>397.72</v>
      </c>
      <c r="J47" s="83">
        <v>13</v>
      </c>
      <c r="K47" s="75">
        <f>'прил 4'!C44</f>
        <v>16000</v>
      </c>
      <c r="L47" s="82">
        <v>0</v>
      </c>
      <c r="M47" s="82">
        <v>16000</v>
      </c>
      <c r="N47" s="82">
        <v>0</v>
      </c>
      <c r="O47" s="82">
        <f>K47-L47-M47</f>
        <v>0</v>
      </c>
      <c r="P47" s="84" t="s">
        <v>194</v>
      </c>
    </row>
    <row r="48" spans="1:16" ht="24.95" customHeight="1" x14ac:dyDescent="0.2">
      <c r="A48" s="85" t="s">
        <v>37</v>
      </c>
      <c r="B48" s="79"/>
      <c r="C48" s="74" t="s">
        <v>28</v>
      </c>
      <c r="D48" s="74" t="s">
        <v>28</v>
      </c>
      <c r="E48" s="74" t="s">
        <v>28</v>
      </c>
      <c r="F48" s="74" t="s">
        <v>28</v>
      </c>
      <c r="G48" s="74" t="s">
        <v>28</v>
      </c>
      <c r="H48" s="75">
        <f>SUM(H49)</f>
        <v>1026</v>
      </c>
      <c r="I48" s="75">
        <f>SUM(I49)</f>
        <v>845</v>
      </c>
      <c r="J48" s="76">
        <f>SUM(J49)</f>
        <v>46</v>
      </c>
      <c r="K48" s="75">
        <f>'прил 4'!C45</f>
        <v>36000</v>
      </c>
      <c r="L48" s="75">
        <f>SUM(L49)</f>
        <v>0</v>
      </c>
      <c r="M48" s="75">
        <f>SUM(M49)</f>
        <v>36000</v>
      </c>
      <c r="N48" s="75">
        <f>SUM(N49)</f>
        <v>0</v>
      </c>
      <c r="O48" s="75">
        <f>SUM(O49)</f>
        <v>0</v>
      </c>
      <c r="P48" s="77" t="s">
        <v>503</v>
      </c>
    </row>
    <row r="49" spans="1:16" ht="24.95" customHeight="1" x14ac:dyDescent="0.2">
      <c r="A49" s="80">
        <v>36</v>
      </c>
      <c r="B49" s="79" t="s">
        <v>38</v>
      </c>
      <c r="C49" s="81">
        <v>1980</v>
      </c>
      <c r="D49" s="80"/>
      <c r="E49" s="68" t="s">
        <v>29</v>
      </c>
      <c r="F49" s="80">
        <v>2</v>
      </c>
      <c r="G49" s="80">
        <v>3</v>
      </c>
      <c r="H49" s="80">
        <v>1026</v>
      </c>
      <c r="I49" s="82">
        <v>845</v>
      </c>
      <c r="J49" s="83">
        <v>46</v>
      </c>
      <c r="K49" s="75">
        <f>'прил 4'!C46</f>
        <v>36000</v>
      </c>
      <c r="L49" s="82">
        <v>0</v>
      </c>
      <c r="M49" s="82">
        <v>36000</v>
      </c>
      <c r="N49" s="82">
        <v>0</v>
      </c>
      <c r="O49" s="82">
        <f>K49-L49-M49</f>
        <v>0</v>
      </c>
      <c r="P49" s="84" t="s">
        <v>194</v>
      </c>
    </row>
    <row r="50" spans="1:16" ht="24.95" customHeight="1" x14ac:dyDescent="0.2">
      <c r="A50" s="85" t="s">
        <v>39</v>
      </c>
      <c r="B50" s="79"/>
      <c r="C50" s="74" t="s">
        <v>28</v>
      </c>
      <c r="D50" s="74" t="s">
        <v>28</v>
      </c>
      <c r="E50" s="74" t="s">
        <v>28</v>
      </c>
      <c r="F50" s="74" t="s">
        <v>28</v>
      </c>
      <c r="G50" s="74" t="s">
        <v>28</v>
      </c>
      <c r="H50" s="75">
        <f>SUM(H51:H120)</f>
        <v>49818.810000000005</v>
      </c>
      <c r="I50" s="75">
        <f>SUM(I51:I120)</f>
        <v>43686.439999999995</v>
      </c>
      <c r="J50" s="76">
        <f>SUM(J51:J120)</f>
        <v>2245</v>
      </c>
      <c r="K50" s="75">
        <f>'прил 4'!C47</f>
        <v>1822000</v>
      </c>
      <c r="L50" s="75">
        <f>SUM(L51:L120)</f>
        <v>0</v>
      </c>
      <c r="M50" s="75">
        <f>SUM(M51:M120)</f>
        <v>1822000</v>
      </c>
      <c r="N50" s="75">
        <f>SUM(N51:N120)</f>
        <v>0</v>
      </c>
      <c r="O50" s="75">
        <f>SUM(O51:O120)</f>
        <v>0</v>
      </c>
      <c r="P50" s="77" t="s">
        <v>503</v>
      </c>
    </row>
    <row r="51" spans="1:16" ht="24.95" customHeight="1" x14ac:dyDescent="0.2">
      <c r="A51" s="80">
        <v>37</v>
      </c>
      <c r="B51" s="79" t="s">
        <v>535</v>
      </c>
      <c r="C51" s="81">
        <v>1918</v>
      </c>
      <c r="D51" s="80"/>
      <c r="E51" s="68" t="s">
        <v>29</v>
      </c>
      <c r="F51" s="80">
        <v>1</v>
      </c>
      <c r="G51" s="80">
        <v>2</v>
      </c>
      <c r="H51" s="80">
        <v>352</v>
      </c>
      <c r="I51" s="82">
        <v>156.9</v>
      </c>
      <c r="J51" s="83">
        <v>5</v>
      </c>
      <c r="K51" s="75">
        <f>'прил 4'!C48</f>
        <v>10000</v>
      </c>
      <c r="L51" s="82">
        <v>0</v>
      </c>
      <c r="M51" s="82">
        <v>10000</v>
      </c>
      <c r="N51" s="82">
        <v>0</v>
      </c>
      <c r="O51" s="82">
        <f t="shared" ref="O51:O82" si="3">K51-L51-M51</f>
        <v>0</v>
      </c>
      <c r="P51" s="84" t="s">
        <v>194</v>
      </c>
    </row>
    <row r="52" spans="1:16" ht="24.95" customHeight="1" x14ac:dyDescent="0.2">
      <c r="A52" s="80">
        <v>38</v>
      </c>
      <c r="B52" s="79" t="s">
        <v>108</v>
      </c>
      <c r="C52" s="81">
        <v>1938</v>
      </c>
      <c r="D52" s="80"/>
      <c r="E52" s="68" t="s">
        <v>29</v>
      </c>
      <c r="F52" s="80">
        <v>2</v>
      </c>
      <c r="G52" s="80">
        <v>3</v>
      </c>
      <c r="H52" s="80">
        <v>949</v>
      </c>
      <c r="I52" s="82">
        <v>757.2</v>
      </c>
      <c r="J52" s="83">
        <v>51</v>
      </c>
      <c r="K52" s="75">
        <f>'прил 4'!C49</f>
        <v>24000</v>
      </c>
      <c r="L52" s="82">
        <v>0</v>
      </c>
      <c r="M52" s="82">
        <v>24000</v>
      </c>
      <c r="N52" s="82">
        <v>0</v>
      </c>
      <c r="O52" s="82">
        <f t="shared" si="3"/>
        <v>0</v>
      </c>
      <c r="P52" s="84" t="s">
        <v>194</v>
      </c>
    </row>
    <row r="53" spans="1:16" ht="24.95" customHeight="1" x14ac:dyDescent="0.2">
      <c r="A53" s="80">
        <v>39</v>
      </c>
      <c r="B53" s="79" t="s">
        <v>536</v>
      </c>
      <c r="C53" s="81">
        <v>1936</v>
      </c>
      <c r="D53" s="80"/>
      <c r="E53" s="68" t="s">
        <v>29</v>
      </c>
      <c r="F53" s="80">
        <v>5</v>
      </c>
      <c r="G53" s="80">
        <v>7</v>
      </c>
      <c r="H53" s="80">
        <v>4917</v>
      </c>
      <c r="I53" s="82">
        <v>4317.8</v>
      </c>
      <c r="J53" s="83">
        <v>150</v>
      </c>
      <c r="K53" s="75">
        <f>'прил 4'!C50</f>
        <v>116000</v>
      </c>
      <c r="L53" s="82">
        <v>0</v>
      </c>
      <c r="M53" s="82">
        <v>116000</v>
      </c>
      <c r="N53" s="82">
        <v>0</v>
      </c>
      <c r="O53" s="82">
        <f t="shared" si="3"/>
        <v>0</v>
      </c>
      <c r="P53" s="84" t="s">
        <v>194</v>
      </c>
    </row>
    <row r="54" spans="1:16" ht="24.95" customHeight="1" x14ac:dyDescent="0.2">
      <c r="A54" s="80">
        <v>40</v>
      </c>
      <c r="B54" s="79" t="s">
        <v>40</v>
      </c>
      <c r="C54" s="81">
        <v>1950</v>
      </c>
      <c r="D54" s="80"/>
      <c r="E54" s="68" t="s">
        <v>29</v>
      </c>
      <c r="F54" s="80">
        <v>2</v>
      </c>
      <c r="G54" s="80">
        <v>2</v>
      </c>
      <c r="H54" s="80">
        <v>850.8</v>
      </c>
      <c r="I54" s="82">
        <v>809.5</v>
      </c>
      <c r="J54" s="83">
        <v>40</v>
      </c>
      <c r="K54" s="75">
        <f>'прил 4'!C51</f>
        <v>24000</v>
      </c>
      <c r="L54" s="82">
        <v>0</v>
      </c>
      <c r="M54" s="82">
        <v>24000</v>
      </c>
      <c r="N54" s="82">
        <v>0</v>
      </c>
      <c r="O54" s="82">
        <f t="shared" si="3"/>
        <v>0</v>
      </c>
      <c r="P54" s="84" t="s">
        <v>194</v>
      </c>
    </row>
    <row r="55" spans="1:16" ht="24.95" customHeight="1" x14ac:dyDescent="0.2">
      <c r="A55" s="80">
        <v>41</v>
      </c>
      <c r="B55" s="79" t="s">
        <v>537</v>
      </c>
      <c r="C55" s="81">
        <v>1952</v>
      </c>
      <c r="D55" s="80"/>
      <c r="E55" s="68" t="s">
        <v>29</v>
      </c>
      <c r="F55" s="80">
        <v>2</v>
      </c>
      <c r="G55" s="80">
        <v>2</v>
      </c>
      <c r="H55" s="80">
        <v>921.91</v>
      </c>
      <c r="I55" s="82">
        <v>838.1</v>
      </c>
      <c r="J55" s="83">
        <v>31</v>
      </c>
      <c r="K55" s="75">
        <f>'прил 4'!C52</f>
        <v>24000</v>
      </c>
      <c r="L55" s="82">
        <v>0</v>
      </c>
      <c r="M55" s="82">
        <v>24000</v>
      </c>
      <c r="N55" s="82">
        <v>0</v>
      </c>
      <c r="O55" s="82">
        <f t="shared" si="3"/>
        <v>0</v>
      </c>
      <c r="P55" s="84" t="s">
        <v>194</v>
      </c>
    </row>
    <row r="56" spans="1:16" ht="24.95" customHeight="1" x14ac:dyDescent="0.2">
      <c r="A56" s="80">
        <v>42</v>
      </c>
      <c r="B56" s="79" t="s">
        <v>41</v>
      </c>
      <c r="C56" s="81">
        <v>1953</v>
      </c>
      <c r="D56" s="80"/>
      <c r="E56" s="68" t="s">
        <v>29</v>
      </c>
      <c r="F56" s="80">
        <v>2</v>
      </c>
      <c r="G56" s="80">
        <v>2</v>
      </c>
      <c r="H56" s="80">
        <v>986</v>
      </c>
      <c r="I56" s="82">
        <v>933.9</v>
      </c>
      <c r="J56" s="83">
        <v>56</v>
      </c>
      <c r="K56" s="75">
        <f>'прил 4'!C53</f>
        <v>26000</v>
      </c>
      <c r="L56" s="82">
        <v>0</v>
      </c>
      <c r="M56" s="82">
        <v>26000</v>
      </c>
      <c r="N56" s="82">
        <v>0</v>
      </c>
      <c r="O56" s="82">
        <f t="shared" si="3"/>
        <v>0</v>
      </c>
      <c r="P56" s="84" t="s">
        <v>194</v>
      </c>
    </row>
    <row r="57" spans="1:16" ht="24.95" customHeight="1" x14ac:dyDescent="0.2">
      <c r="A57" s="80">
        <v>43</v>
      </c>
      <c r="B57" s="79" t="s">
        <v>538</v>
      </c>
      <c r="C57" s="81">
        <v>1953</v>
      </c>
      <c r="D57" s="80"/>
      <c r="E57" s="68" t="s">
        <v>29</v>
      </c>
      <c r="F57" s="80">
        <v>2</v>
      </c>
      <c r="G57" s="80">
        <v>2</v>
      </c>
      <c r="H57" s="80">
        <v>975</v>
      </c>
      <c r="I57" s="82">
        <v>879.5</v>
      </c>
      <c r="J57" s="83">
        <v>56</v>
      </c>
      <c r="K57" s="75">
        <f>'прил 4'!C54</f>
        <v>24000</v>
      </c>
      <c r="L57" s="82">
        <v>0</v>
      </c>
      <c r="M57" s="82">
        <v>24000</v>
      </c>
      <c r="N57" s="82">
        <v>0</v>
      </c>
      <c r="O57" s="82">
        <f t="shared" si="3"/>
        <v>0</v>
      </c>
      <c r="P57" s="84" t="s">
        <v>194</v>
      </c>
    </row>
    <row r="58" spans="1:16" ht="24.95" customHeight="1" x14ac:dyDescent="0.2">
      <c r="A58" s="80">
        <v>44</v>
      </c>
      <c r="B58" s="79" t="s">
        <v>539</v>
      </c>
      <c r="C58" s="81">
        <v>1953</v>
      </c>
      <c r="D58" s="80"/>
      <c r="E58" s="68" t="s">
        <v>29</v>
      </c>
      <c r="F58" s="80">
        <v>3</v>
      </c>
      <c r="G58" s="80">
        <v>1</v>
      </c>
      <c r="H58" s="80">
        <v>1651.87</v>
      </c>
      <c r="I58" s="82">
        <v>1375.8</v>
      </c>
      <c r="J58" s="83">
        <v>46</v>
      </c>
      <c r="K58" s="75">
        <f>'прил 4'!C55</f>
        <v>60000</v>
      </c>
      <c r="L58" s="82">
        <v>0</v>
      </c>
      <c r="M58" s="82">
        <v>60000</v>
      </c>
      <c r="N58" s="82">
        <v>0</v>
      </c>
      <c r="O58" s="82">
        <f t="shared" si="3"/>
        <v>0</v>
      </c>
      <c r="P58" s="84" t="s">
        <v>194</v>
      </c>
    </row>
    <row r="59" spans="1:16" ht="24.95" customHeight="1" x14ac:dyDescent="0.2">
      <c r="A59" s="80">
        <v>45</v>
      </c>
      <c r="B59" s="79" t="s">
        <v>540</v>
      </c>
      <c r="C59" s="81">
        <v>1956</v>
      </c>
      <c r="D59" s="80"/>
      <c r="E59" s="68" t="s">
        <v>29</v>
      </c>
      <c r="F59" s="80">
        <v>1</v>
      </c>
      <c r="G59" s="80">
        <v>2</v>
      </c>
      <c r="H59" s="80">
        <v>395</v>
      </c>
      <c r="I59" s="82">
        <v>386.6</v>
      </c>
      <c r="J59" s="83">
        <v>9</v>
      </c>
      <c r="K59" s="75">
        <f>'прил 4'!C56</f>
        <v>16000</v>
      </c>
      <c r="L59" s="82">
        <v>0</v>
      </c>
      <c r="M59" s="82">
        <v>16000</v>
      </c>
      <c r="N59" s="82">
        <v>0</v>
      </c>
      <c r="O59" s="82">
        <f t="shared" si="3"/>
        <v>0</v>
      </c>
      <c r="P59" s="84" t="s">
        <v>194</v>
      </c>
    </row>
    <row r="60" spans="1:16" ht="24.95" customHeight="1" x14ac:dyDescent="0.2">
      <c r="A60" s="80">
        <v>46</v>
      </c>
      <c r="B60" s="79" t="s">
        <v>541</v>
      </c>
      <c r="C60" s="81">
        <v>1957</v>
      </c>
      <c r="D60" s="80"/>
      <c r="E60" s="68" t="s">
        <v>29</v>
      </c>
      <c r="F60" s="80">
        <v>2</v>
      </c>
      <c r="G60" s="80">
        <v>2</v>
      </c>
      <c r="H60" s="80">
        <v>512.20000000000005</v>
      </c>
      <c r="I60" s="82">
        <v>409.1</v>
      </c>
      <c r="J60" s="83">
        <v>30</v>
      </c>
      <c r="K60" s="75">
        <f>'прил 4'!C57</f>
        <v>24000</v>
      </c>
      <c r="L60" s="82">
        <v>0</v>
      </c>
      <c r="M60" s="82">
        <v>24000</v>
      </c>
      <c r="N60" s="82">
        <v>0</v>
      </c>
      <c r="O60" s="82">
        <f t="shared" si="3"/>
        <v>0</v>
      </c>
      <c r="P60" s="84" t="s">
        <v>194</v>
      </c>
    </row>
    <row r="61" spans="1:16" ht="24.95" customHeight="1" x14ac:dyDescent="0.2">
      <c r="A61" s="80">
        <v>47</v>
      </c>
      <c r="B61" s="79" t="s">
        <v>542</v>
      </c>
      <c r="C61" s="81">
        <v>1957</v>
      </c>
      <c r="D61" s="80"/>
      <c r="E61" s="68" t="s">
        <v>29</v>
      </c>
      <c r="F61" s="80">
        <v>2</v>
      </c>
      <c r="G61" s="80">
        <v>2</v>
      </c>
      <c r="H61" s="80">
        <v>190</v>
      </c>
      <c r="I61" s="82">
        <v>142.31</v>
      </c>
      <c r="J61" s="83">
        <v>20</v>
      </c>
      <c r="K61" s="75">
        <f>'прил 4'!C58</f>
        <v>14000</v>
      </c>
      <c r="L61" s="82">
        <v>0</v>
      </c>
      <c r="M61" s="82">
        <v>14000</v>
      </c>
      <c r="N61" s="82">
        <v>0</v>
      </c>
      <c r="O61" s="82">
        <f t="shared" si="3"/>
        <v>0</v>
      </c>
      <c r="P61" s="84" t="s">
        <v>194</v>
      </c>
    </row>
    <row r="62" spans="1:16" ht="24.95" customHeight="1" x14ac:dyDescent="0.2">
      <c r="A62" s="80">
        <v>48</v>
      </c>
      <c r="B62" s="79" t="s">
        <v>109</v>
      </c>
      <c r="C62" s="81">
        <v>1957</v>
      </c>
      <c r="D62" s="80"/>
      <c r="E62" s="68" t="s">
        <v>29</v>
      </c>
      <c r="F62" s="80">
        <v>2</v>
      </c>
      <c r="G62" s="80">
        <v>1</v>
      </c>
      <c r="H62" s="80">
        <v>381</v>
      </c>
      <c r="I62" s="82">
        <v>379.3</v>
      </c>
      <c r="J62" s="83">
        <v>17</v>
      </c>
      <c r="K62" s="75">
        <f>'прил 4'!C59</f>
        <v>18000</v>
      </c>
      <c r="L62" s="82">
        <v>0</v>
      </c>
      <c r="M62" s="82">
        <v>18000</v>
      </c>
      <c r="N62" s="82">
        <v>0</v>
      </c>
      <c r="O62" s="82">
        <f t="shared" si="3"/>
        <v>0</v>
      </c>
      <c r="P62" s="84" t="s">
        <v>194</v>
      </c>
    </row>
    <row r="63" spans="1:16" ht="24.95" customHeight="1" x14ac:dyDescent="0.2">
      <c r="A63" s="80">
        <v>49</v>
      </c>
      <c r="B63" s="79" t="s">
        <v>222</v>
      </c>
      <c r="C63" s="81">
        <v>1957</v>
      </c>
      <c r="D63" s="80"/>
      <c r="E63" s="68" t="s">
        <v>29</v>
      </c>
      <c r="F63" s="80">
        <v>2</v>
      </c>
      <c r="G63" s="80">
        <v>2</v>
      </c>
      <c r="H63" s="80">
        <v>496</v>
      </c>
      <c r="I63" s="82">
        <v>413.5</v>
      </c>
      <c r="J63" s="83">
        <v>25</v>
      </c>
      <c r="K63" s="75">
        <f>'прил 4'!C60</f>
        <v>16000</v>
      </c>
      <c r="L63" s="82">
        <v>0</v>
      </c>
      <c r="M63" s="82">
        <v>16000</v>
      </c>
      <c r="N63" s="82">
        <v>0</v>
      </c>
      <c r="O63" s="82">
        <f t="shared" si="3"/>
        <v>0</v>
      </c>
      <c r="P63" s="84" t="s">
        <v>194</v>
      </c>
    </row>
    <row r="64" spans="1:16" ht="24.95" customHeight="1" x14ac:dyDescent="0.2">
      <c r="A64" s="80">
        <v>50</v>
      </c>
      <c r="B64" s="79" t="s">
        <v>543</v>
      </c>
      <c r="C64" s="81">
        <v>1958</v>
      </c>
      <c r="D64" s="80"/>
      <c r="E64" s="68" t="s">
        <v>29</v>
      </c>
      <c r="F64" s="80">
        <v>2</v>
      </c>
      <c r="G64" s="80">
        <v>1</v>
      </c>
      <c r="H64" s="80">
        <v>473</v>
      </c>
      <c r="I64" s="82">
        <v>418.6</v>
      </c>
      <c r="J64" s="83">
        <v>29</v>
      </c>
      <c r="K64" s="75">
        <f>'прил 4'!C61</f>
        <v>16000</v>
      </c>
      <c r="L64" s="82">
        <v>0</v>
      </c>
      <c r="M64" s="82">
        <v>16000</v>
      </c>
      <c r="N64" s="82">
        <v>0</v>
      </c>
      <c r="O64" s="82">
        <f t="shared" si="3"/>
        <v>0</v>
      </c>
      <c r="P64" s="84" t="s">
        <v>194</v>
      </c>
    </row>
    <row r="65" spans="1:16" ht="24.95" customHeight="1" x14ac:dyDescent="0.2">
      <c r="A65" s="80">
        <v>51</v>
      </c>
      <c r="B65" s="79" t="s">
        <v>213</v>
      </c>
      <c r="C65" s="81">
        <v>1958</v>
      </c>
      <c r="D65" s="80"/>
      <c r="E65" s="68" t="s">
        <v>29</v>
      </c>
      <c r="F65" s="80">
        <v>2</v>
      </c>
      <c r="G65" s="80">
        <v>1</v>
      </c>
      <c r="H65" s="80">
        <v>412.5</v>
      </c>
      <c r="I65" s="82">
        <v>227.5</v>
      </c>
      <c r="J65" s="83">
        <v>20</v>
      </c>
      <c r="K65" s="75">
        <f>'прил 4'!C62</f>
        <v>16000</v>
      </c>
      <c r="L65" s="82">
        <v>0</v>
      </c>
      <c r="M65" s="82">
        <v>16000</v>
      </c>
      <c r="N65" s="82">
        <v>0</v>
      </c>
      <c r="O65" s="82">
        <f t="shared" si="3"/>
        <v>0</v>
      </c>
      <c r="P65" s="84" t="s">
        <v>194</v>
      </c>
    </row>
    <row r="66" spans="1:16" ht="24.95" customHeight="1" x14ac:dyDescent="0.2">
      <c r="A66" s="80">
        <v>52</v>
      </c>
      <c r="B66" s="79" t="s">
        <v>544</v>
      </c>
      <c r="C66" s="81">
        <v>1958</v>
      </c>
      <c r="D66" s="80"/>
      <c r="E66" s="68" t="s">
        <v>29</v>
      </c>
      <c r="F66" s="80">
        <v>2</v>
      </c>
      <c r="G66" s="80">
        <v>1</v>
      </c>
      <c r="H66" s="80">
        <v>508.1</v>
      </c>
      <c r="I66" s="82">
        <v>507.4</v>
      </c>
      <c r="J66" s="83">
        <v>20</v>
      </c>
      <c r="K66" s="75">
        <f>'прил 4'!C63</f>
        <v>16000</v>
      </c>
      <c r="L66" s="82">
        <v>0</v>
      </c>
      <c r="M66" s="82">
        <v>16000</v>
      </c>
      <c r="N66" s="82">
        <v>0</v>
      </c>
      <c r="O66" s="82">
        <f t="shared" si="3"/>
        <v>0</v>
      </c>
      <c r="P66" s="84" t="s">
        <v>194</v>
      </c>
    </row>
    <row r="67" spans="1:16" ht="24.95" customHeight="1" x14ac:dyDescent="0.2">
      <c r="A67" s="80">
        <v>53</v>
      </c>
      <c r="B67" s="79" t="s">
        <v>545</v>
      </c>
      <c r="C67" s="81">
        <v>1959</v>
      </c>
      <c r="D67" s="80"/>
      <c r="E67" s="68" t="s">
        <v>29</v>
      </c>
      <c r="F67" s="80">
        <v>2</v>
      </c>
      <c r="G67" s="80">
        <v>1</v>
      </c>
      <c r="H67" s="80">
        <v>505.4</v>
      </c>
      <c r="I67" s="82">
        <v>501.8</v>
      </c>
      <c r="J67" s="83">
        <v>33</v>
      </c>
      <c r="K67" s="75">
        <f>'прил 4'!C64</f>
        <v>16000</v>
      </c>
      <c r="L67" s="82">
        <v>0</v>
      </c>
      <c r="M67" s="82">
        <v>16000</v>
      </c>
      <c r="N67" s="82">
        <v>0</v>
      </c>
      <c r="O67" s="82">
        <f t="shared" si="3"/>
        <v>0</v>
      </c>
      <c r="P67" s="84" t="s">
        <v>194</v>
      </c>
    </row>
    <row r="68" spans="1:16" ht="24.95" customHeight="1" x14ac:dyDescent="0.2">
      <c r="A68" s="80">
        <v>54</v>
      </c>
      <c r="B68" s="79" t="s">
        <v>546</v>
      </c>
      <c r="C68" s="81">
        <v>1959</v>
      </c>
      <c r="D68" s="80"/>
      <c r="E68" s="68" t="s">
        <v>29</v>
      </c>
      <c r="F68" s="80">
        <v>3</v>
      </c>
      <c r="G68" s="80">
        <v>4</v>
      </c>
      <c r="H68" s="80">
        <v>1704</v>
      </c>
      <c r="I68" s="82">
        <v>1532.6</v>
      </c>
      <c r="J68" s="83">
        <v>69</v>
      </c>
      <c r="K68" s="75">
        <f>'прил 4'!C65</f>
        <v>48000</v>
      </c>
      <c r="L68" s="82">
        <v>0</v>
      </c>
      <c r="M68" s="82">
        <v>48000</v>
      </c>
      <c r="N68" s="82">
        <v>0</v>
      </c>
      <c r="O68" s="82">
        <f t="shared" si="3"/>
        <v>0</v>
      </c>
      <c r="P68" s="84" t="s">
        <v>194</v>
      </c>
    </row>
    <row r="69" spans="1:16" ht="24.95" customHeight="1" x14ac:dyDescent="0.2">
      <c r="A69" s="80">
        <v>55</v>
      </c>
      <c r="B69" s="79" t="s">
        <v>547</v>
      </c>
      <c r="C69" s="81">
        <v>1959</v>
      </c>
      <c r="D69" s="80"/>
      <c r="E69" s="68" t="s">
        <v>29</v>
      </c>
      <c r="F69" s="80">
        <v>2</v>
      </c>
      <c r="G69" s="80">
        <v>2</v>
      </c>
      <c r="H69" s="80">
        <v>552.64</v>
      </c>
      <c r="I69" s="82">
        <v>502.4</v>
      </c>
      <c r="J69" s="83">
        <v>17</v>
      </c>
      <c r="K69" s="75">
        <f>'прил 4'!C66</f>
        <v>16000</v>
      </c>
      <c r="L69" s="82">
        <v>0</v>
      </c>
      <c r="M69" s="82">
        <v>16000</v>
      </c>
      <c r="N69" s="82">
        <v>0</v>
      </c>
      <c r="O69" s="82">
        <f t="shared" si="3"/>
        <v>0</v>
      </c>
      <c r="P69" s="84" t="s">
        <v>194</v>
      </c>
    </row>
    <row r="70" spans="1:16" ht="24.95" customHeight="1" x14ac:dyDescent="0.2">
      <c r="A70" s="80">
        <v>56</v>
      </c>
      <c r="B70" s="79" t="s">
        <v>548</v>
      </c>
      <c r="C70" s="81">
        <v>1960</v>
      </c>
      <c r="D70" s="80"/>
      <c r="E70" s="68" t="s">
        <v>29</v>
      </c>
      <c r="F70" s="80">
        <v>2</v>
      </c>
      <c r="G70" s="80">
        <v>1</v>
      </c>
      <c r="H70" s="80">
        <v>291.60000000000002</v>
      </c>
      <c r="I70" s="82">
        <v>275.89999999999998</v>
      </c>
      <c r="J70" s="83">
        <v>21</v>
      </c>
      <c r="K70" s="75">
        <f>'прил 4'!C67</f>
        <v>14000</v>
      </c>
      <c r="L70" s="82">
        <v>0</v>
      </c>
      <c r="M70" s="82">
        <v>14000</v>
      </c>
      <c r="N70" s="82">
        <v>0</v>
      </c>
      <c r="O70" s="82">
        <f t="shared" si="3"/>
        <v>0</v>
      </c>
      <c r="P70" s="84" t="s">
        <v>194</v>
      </c>
    </row>
    <row r="71" spans="1:16" ht="24.95" customHeight="1" x14ac:dyDescent="0.2">
      <c r="A71" s="80">
        <v>57</v>
      </c>
      <c r="B71" s="79" t="s">
        <v>549</v>
      </c>
      <c r="C71" s="81">
        <v>1960</v>
      </c>
      <c r="D71" s="80"/>
      <c r="E71" s="68" t="s">
        <v>29</v>
      </c>
      <c r="F71" s="80">
        <v>2</v>
      </c>
      <c r="G71" s="80">
        <v>1</v>
      </c>
      <c r="H71" s="80">
        <v>675</v>
      </c>
      <c r="I71" s="82">
        <v>627.62</v>
      </c>
      <c r="J71" s="83">
        <v>27</v>
      </c>
      <c r="K71" s="75">
        <f>'прил 4'!C68</f>
        <v>32000</v>
      </c>
      <c r="L71" s="82">
        <v>0</v>
      </c>
      <c r="M71" s="82">
        <v>32000</v>
      </c>
      <c r="N71" s="82">
        <v>0</v>
      </c>
      <c r="O71" s="82">
        <f t="shared" si="3"/>
        <v>0</v>
      </c>
      <c r="P71" s="84" t="s">
        <v>194</v>
      </c>
    </row>
    <row r="72" spans="1:16" ht="24.95" customHeight="1" x14ac:dyDescent="0.2">
      <c r="A72" s="80">
        <v>58</v>
      </c>
      <c r="B72" s="79" t="s">
        <v>550</v>
      </c>
      <c r="C72" s="81">
        <v>1960</v>
      </c>
      <c r="D72" s="80"/>
      <c r="E72" s="68" t="s">
        <v>29</v>
      </c>
      <c r="F72" s="80">
        <v>2</v>
      </c>
      <c r="G72" s="80">
        <v>2</v>
      </c>
      <c r="H72" s="80">
        <v>594</v>
      </c>
      <c r="I72" s="82">
        <v>537.29999999999995</v>
      </c>
      <c r="J72" s="83">
        <v>24</v>
      </c>
      <c r="K72" s="75">
        <f>'прил 4'!C69</f>
        <v>32000</v>
      </c>
      <c r="L72" s="82">
        <v>0</v>
      </c>
      <c r="M72" s="82">
        <v>32000</v>
      </c>
      <c r="N72" s="82">
        <v>0</v>
      </c>
      <c r="O72" s="82">
        <f t="shared" si="3"/>
        <v>0</v>
      </c>
      <c r="P72" s="84" t="s">
        <v>194</v>
      </c>
    </row>
    <row r="73" spans="1:16" ht="24.95" customHeight="1" x14ac:dyDescent="0.2">
      <c r="A73" s="80">
        <v>59</v>
      </c>
      <c r="B73" s="79" t="s">
        <v>551</v>
      </c>
      <c r="C73" s="81">
        <v>1960</v>
      </c>
      <c r="D73" s="80"/>
      <c r="E73" s="68" t="s">
        <v>29</v>
      </c>
      <c r="F73" s="80">
        <v>2</v>
      </c>
      <c r="G73" s="80">
        <v>1</v>
      </c>
      <c r="H73" s="80">
        <v>414</v>
      </c>
      <c r="I73" s="82">
        <v>396.2</v>
      </c>
      <c r="J73" s="83">
        <v>28</v>
      </c>
      <c r="K73" s="75">
        <f>'прил 4'!C70</f>
        <v>16000</v>
      </c>
      <c r="L73" s="82">
        <v>0</v>
      </c>
      <c r="M73" s="82">
        <v>16000</v>
      </c>
      <c r="N73" s="82">
        <v>0</v>
      </c>
      <c r="O73" s="82">
        <f t="shared" si="3"/>
        <v>0</v>
      </c>
      <c r="P73" s="84" t="s">
        <v>194</v>
      </c>
    </row>
    <row r="74" spans="1:16" ht="24.95" customHeight="1" x14ac:dyDescent="0.2">
      <c r="A74" s="80">
        <v>60</v>
      </c>
      <c r="B74" s="79" t="s">
        <v>552</v>
      </c>
      <c r="C74" s="81">
        <v>1960</v>
      </c>
      <c r="D74" s="80"/>
      <c r="E74" s="68" t="s">
        <v>29</v>
      </c>
      <c r="F74" s="80">
        <v>2</v>
      </c>
      <c r="G74" s="80">
        <v>1</v>
      </c>
      <c r="H74" s="80">
        <v>356.82</v>
      </c>
      <c r="I74" s="82">
        <v>321.10000000000002</v>
      </c>
      <c r="J74" s="83">
        <v>16</v>
      </c>
      <c r="K74" s="75">
        <f>'прил 4'!C71</f>
        <v>16000</v>
      </c>
      <c r="L74" s="82">
        <v>0</v>
      </c>
      <c r="M74" s="82">
        <v>16000</v>
      </c>
      <c r="N74" s="82">
        <v>0</v>
      </c>
      <c r="O74" s="82">
        <f t="shared" si="3"/>
        <v>0</v>
      </c>
      <c r="P74" s="84" t="s">
        <v>194</v>
      </c>
    </row>
    <row r="75" spans="1:16" ht="24.95" customHeight="1" x14ac:dyDescent="0.2">
      <c r="A75" s="80">
        <v>61</v>
      </c>
      <c r="B75" s="79" t="s">
        <v>553</v>
      </c>
      <c r="C75" s="81">
        <v>1960</v>
      </c>
      <c r="D75" s="80"/>
      <c r="E75" s="68" t="s">
        <v>554</v>
      </c>
      <c r="F75" s="80">
        <v>2</v>
      </c>
      <c r="G75" s="80">
        <v>2</v>
      </c>
      <c r="H75" s="80">
        <v>540.79999999999995</v>
      </c>
      <c r="I75" s="82">
        <v>475.9</v>
      </c>
      <c r="J75" s="83">
        <v>28</v>
      </c>
      <c r="K75" s="75">
        <f>'прил 4'!C72</f>
        <v>32000</v>
      </c>
      <c r="L75" s="82">
        <v>0</v>
      </c>
      <c r="M75" s="82">
        <v>32000</v>
      </c>
      <c r="N75" s="82">
        <v>0</v>
      </c>
      <c r="O75" s="82">
        <f t="shared" si="3"/>
        <v>0</v>
      </c>
      <c r="P75" s="84" t="s">
        <v>194</v>
      </c>
    </row>
    <row r="76" spans="1:16" ht="24.95" customHeight="1" x14ac:dyDescent="0.2">
      <c r="A76" s="80">
        <v>62</v>
      </c>
      <c r="B76" s="79" t="s">
        <v>111</v>
      </c>
      <c r="C76" s="81">
        <v>1960</v>
      </c>
      <c r="D76" s="80"/>
      <c r="E76" s="68" t="s">
        <v>29</v>
      </c>
      <c r="F76" s="80">
        <v>3</v>
      </c>
      <c r="G76" s="80">
        <v>3</v>
      </c>
      <c r="H76" s="80">
        <v>1652.53</v>
      </c>
      <c r="I76" s="82">
        <v>1502.3</v>
      </c>
      <c r="J76" s="83">
        <v>53</v>
      </c>
      <c r="K76" s="75">
        <f>'прил 4'!C73</f>
        <v>48000</v>
      </c>
      <c r="L76" s="82">
        <v>0</v>
      </c>
      <c r="M76" s="82">
        <v>48000</v>
      </c>
      <c r="N76" s="82">
        <v>0</v>
      </c>
      <c r="O76" s="82">
        <f t="shared" si="3"/>
        <v>0</v>
      </c>
      <c r="P76" s="84" t="s">
        <v>194</v>
      </c>
    </row>
    <row r="77" spans="1:16" ht="24.95" customHeight="1" x14ac:dyDescent="0.2">
      <c r="A77" s="80">
        <v>63</v>
      </c>
      <c r="B77" s="79" t="s">
        <v>555</v>
      </c>
      <c r="C77" s="81">
        <v>1960</v>
      </c>
      <c r="D77" s="80"/>
      <c r="E77" s="68" t="s">
        <v>29</v>
      </c>
      <c r="F77" s="80">
        <v>2</v>
      </c>
      <c r="G77" s="80">
        <v>1</v>
      </c>
      <c r="H77" s="80">
        <v>259.33</v>
      </c>
      <c r="I77" s="82">
        <v>235.75</v>
      </c>
      <c r="J77" s="83">
        <v>8</v>
      </c>
      <c r="K77" s="75">
        <f>'прил 4'!C74</f>
        <v>16000</v>
      </c>
      <c r="L77" s="82">
        <v>0</v>
      </c>
      <c r="M77" s="82">
        <v>16000</v>
      </c>
      <c r="N77" s="82">
        <v>0</v>
      </c>
      <c r="O77" s="82">
        <f t="shared" si="3"/>
        <v>0</v>
      </c>
      <c r="P77" s="84" t="s">
        <v>194</v>
      </c>
    </row>
    <row r="78" spans="1:16" ht="24.95" customHeight="1" x14ac:dyDescent="0.2">
      <c r="A78" s="80">
        <v>64</v>
      </c>
      <c r="B78" s="79" t="s">
        <v>556</v>
      </c>
      <c r="C78" s="81">
        <v>1960</v>
      </c>
      <c r="D78" s="80"/>
      <c r="E78" s="68" t="s">
        <v>29</v>
      </c>
      <c r="F78" s="80">
        <v>2</v>
      </c>
      <c r="G78" s="80">
        <v>1</v>
      </c>
      <c r="H78" s="80">
        <v>562.41</v>
      </c>
      <c r="I78" s="82">
        <v>511.28</v>
      </c>
      <c r="J78" s="83">
        <v>27</v>
      </c>
      <c r="K78" s="75">
        <f>'прил 4'!C75</f>
        <v>16000</v>
      </c>
      <c r="L78" s="82">
        <v>0</v>
      </c>
      <c r="M78" s="82">
        <v>16000</v>
      </c>
      <c r="N78" s="82">
        <v>0</v>
      </c>
      <c r="O78" s="82">
        <f t="shared" si="3"/>
        <v>0</v>
      </c>
      <c r="P78" s="84" t="s">
        <v>194</v>
      </c>
    </row>
    <row r="79" spans="1:16" ht="24.95" customHeight="1" x14ac:dyDescent="0.2">
      <c r="A79" s="80">
        <v>65</v>
      </c>
      <c r="B79" s="79" t="s">
        <v>557</v>
      </c>
      <c r="C79" s="81">
        <v>1960</v>
      </c>
      <c r="D79" s="80"/>
      <c r="E79" s="68" t="s">
        <v>29</v>
      </c>
      <c r="F79" s="80">
        <v>2</v>
      </c>
      <c r="G79" s="80">
        <v>1</v>
      </c>
      <c r="H79" s="80">
        <v>562.41</v>
      </c>
      <c r="I79" s="82">
        <v>508.1</v>
      </c>
      <c r="J79" s="83">
        <v>25</v>
      </c>
      <c r="K79" s="75">
        <f>'прил 4'!C76</f>
        <v>16000</v>
      </c>
      <c r="L79" s="82">
        <v>0</v>
      </c>
      <c r="M79" s="82">
        <v>16000</v>
      </c>
      <c r="N79" s="82">
        <v>0</v>
      </c>
      <c r="O79" s="82">
        <f t="shared" si="3"/>
        <v>0</v>
      </c>
      <c r="P79" s="84" t="s">
        <v>194</v>
      </c>
    </row>
    <row r="80" spans="1:16" ht="24.95" customHeight="1" x14ac:dyDescent="0.2">
      <c r="A80" s="80">
        <v>66</v>
      </c>
      <c r="B80" s="79" t="s">
        <v>558</v>
      </c>
      <c r="C80" s="81">
        <v>1960</v>
      </c>
      <c r="D80" s="80"/>
      <c r="E80" s="68" t="s">
        <v>29</v>
      </c>
      <c r="F80" s="80">
        <v>2</v>
      </c>
      <c r="G80" s="80">
        <v>1</v>
      </c>
      <c r="H80" s="80">
        <v>568.59</v>
      </c>
      <c r="I80" s="82">
        <v>516.9</v>
      </c>
      <c r="J80" s="83">
        <v>24</v>
      </c>
      <c r="K80" s="75">
        <f>'прил 4'!C77</f>
        <v>16000</v>
      </c>
      <c r="L80" s="82">
        <v>0</v>
      </c>
      <c r="M80" s="82">
        <v>16000</v>
      </c>
      <c r="N80" s="82">
        <v>0</v>
      </c>
      <c r="O80" s="82">
        <f t="shared" si="3"/>
        <v>0</v>
      </c>
      <c r="P80" s="84" t="s">
        <v>194</v>
      </c>
    </row>
    <row r="81" spans="1:16" ht="24.95" customHeight="1" x14ac:dyDescent="0.2">
      <c r="A81" s="80">
        <v>67</v>
      </c>
      <c r="B81" s="79" t="s">
        <v>559</v>
      </c>
      <c r="C81" s="81">
        <v>1960</v>
      </c>
      <c r="D81" s="80"/>
      <c r="E81" s="68" t="s">
        <v>29</v>
      </c>
      <c r="F81" s="80">
        <v>2</v>
      </c>
      <c r="G81" s="80">
        <v>1</v>
      </c>
      <c r="H81" s="80">
        <v>521.1</v>
      </c>
      <c r="I81" s="82">
        <v>519.6</v>
      </c>
      <c r="J81" s="83">
        <v>25</v>
      </c>
      <c r="K81" s="75">
        <f>'прил 4'!C78</f>
        <v>16000</v>
      </c>
      <c r="L81" s="82">
        <v>0</v>
      </c>
      <c r="M81" s="82">
        <v>16000</v>
      </c>
      <c r="N81" s="82">
        <v>0</v>
      </c>
      <c r="O81" s="82">
        <f t="shared" si="3"/>
        <v>0</v>
      </c>
      <c r="P81" s="84" t="s">
        <v>194</v>
      </c>
    </row>
    <row r="82" spans="1:16" ht="24.95" customHeight="1" x14ac:dyDescent="0.2">
      <c r="A82" s="80">
        <v>68</v>
      </c>
      <c r="B82" s="79" t="s">
        <v>560</v>
      </c>
      <c r="C82" s="81">
        <v>1960</v>
      </c>
      <c r="D82" s="80"/>
      <c r="E82" s="68" t="s">
        <v>29</v>
      </c>
      <c r="F82" s="80">
        <v>2</v>
      </c>
      <c r="G82" s="80">
        <v>1</v>
      </c>
      <c r="H82" s="80">
        <v>642.07000000000005</v>
      </c>
      <c r="I82" s="82">
        <v>511</v>
      </c>
      <c r="J82" s="83">
        <v>24</v>
      </c>
      <c r="K82" s="75">
        <f>'прил 4'!C79</f>
        <v>18000</v>
      </c>
      <c r="L82" s="82">
        <v>0</v>
      </c>
      <c r="M82" s="82">
        <v>18000</v>
      </c>
      <c r="N82" s="82">
        <v>0</v>
      </c>
      <c r="O82" s="82">
        <f t="shared" si="3"/>
        <v>0</v>
      </c>
      <c r="P82" s="84" t="s">
        <v>194</v>
      </c>
    </row>
    <row r="83" spans="1:16" ht="24.95" customHeight="1" x14ac:dyDescent="0.2">
      <c r="A83" s="80">
        <v>69</v>
      </c>
      <c r="B83" s="79" t="s">
        <v>561</v>
      </c>
      <c r="C83" s="81">
        <v>1960</v>
      </c>
      <c r="D83" s="80"/>
      <c r="E83" s="68" t="s">
        <v>29</v>
      </c>
      <c r="F83" s="80">
        <v>2</v>
      </c>
      <c r="G83" s="80">
        <v>1</v>
      </c>
      <c r="H83" s="80">
        <v>562.41</v>
      </c>
      <c r="I83" s="82">
        <v>511.3</v>
      </c>
      <c r="J83" s="83">
        <v>22</v>
      </c>
      <c r="K83" s="75">
        <f>'прил 4'!C80</f>
        <v>16000</v>
      </c>
      <c r="L83" s="82">
        <v>0</v>
      </c>
      <c r="M83" s="82">
        <v>16000</v>
      </c>
      <c r="N83" s="82">
        <v>0</v>
      </c>
      <c r="O83" s="82">
        <f t="shared" ref="O83:O114" si="4">K83-L83-M83</f>
        <v>0</v>
      </c>
      <c r="P83" s="84" t="s">
        <v>194</v>
      </c>
    </row>
    <row r="84" spans="1:16" ht="24.95" customHeight="1" x14ac:dyDescent="0.2">
      <c r="A84" s="80">
        <v>70</v>
      </c>
      <c r="B84" s="79" t="s">
        <v>43</v>
      </c>
      <c r="C84" s="81">
        <v>1960</v>
      </c>
      <c r="D84" s="80"/>
      <c r="E84" s="68" t="s">
        <v>29</v>
      </c>
      <c r="F84" s="80">
        <v>2</v>
      </c>
      <c r="G84" s="80">
        <v>1</v>
      </c>
      <c r="H84" s="80">
        <v>788</v>
      </c>
      <c r="I84" s="82">
        <v>728.32</v>
      </c>
      <c r="J84" s="83">
        <v>67</v>
      </c>
      <c r="K84" s="75">
        <f>'прил 4'!C81</f>
        <v>38000</v>
      </c>
      <c r="L84" s="82">
        <v>0</v>
      </c>
      <c r="M84" s="82">
        <v>38000</v>
      </c>
      <c r="N84" s="82">
        <v>0</v>
      </c>
      <c r="O84" s="82">
        <f t="shared" si="4"/>
        <v>0</v>
      </c>
      <c r="P84" s="84" t="s">
        <v>194</v>
      </c>
    </row>
    <row r="85" spans="1:16" ht="24.95" customHeight="1" x14ac:dyDescent="0.2">
      <c r="A85" s="80">
        <v>71</v>
      </c>
      <c r="B85" s="79" t="s">
        <v>562</v>
      </c>
      <c r="C85" s="81">
        <v>1960</v>
      </c>
      <c r="D85" s="80"/>
      <c r="E85" s="68" t="s">
        <v>29</v>
      </c>
      <c r="F85" s="80">
        <v>2</v>
      </c>
      <c r="G85" s="80">
        <v>2</v>
      </c>
      <c r="H85" s="80">
        <v>555.29999999999995</v>
      </c>
      <c r="I85" s="82">
        <v>485.7</v>
      </c>
      <c r="J85" s="83">
        <v>35</v>
      </c>
      <c r="K85" s="75">
        <f>'прил 4'!C82</f>
        <v>32000</v>
      </c>
      <c r="L85" s="82">
        <v>0</v>
      </c>
      <c r="M85" s="82">
        <v>32000</v>
      </c>
      <c r="N85" s="82">
        <v>0</v>
      </c>
      <c r="O85" s="82">
        <f t="shared" si="4"/>
        <v>0</v>
      </c>
      <c r="P85" s="84" t="s">
        <v>194</v>
      </c>
    </row>
    <row r="86" spans="1:16" ht="24.95" customHeight="1" x14ac:dyDescent="0.2">
      <c r="A86" s="80">
        <v>72</v>
      </c>
      <c r="B86" s="79" t="s">
        <v>563</v>
      </c>
      <c r="C86" s="81">
        <v>1961</v>
      </c>
      <c r="D86" s="80"/>
      <c r="E86" s="68" t="s">
        <v>29</v>
      </c>
      <c r="F86" s="80">
        <v>2</v>
      </c>
      <c r="G86" s="80">
        <v>2</v>
      </c>
      <c r="H86" s="80">
        <v>774</v>
      </c>
      <c r="I86" s="82">
        <v>686.11</v>
      </c>
      <c r="J86" s="83">
        <v>48</v>
      </c>
      <c r="K86" s="75">
        <f>'прил 4'!C83</f>
        <v>24000</v>
      </c>
      <c r="L86" s="82">
        <v>0</v>
      </c>
      <c r="M86" s="82">
        <v>24000</v>
      </c>
      <c r="N86" s="82">
        <v>0</v>
      </c>
      <c r="O86" s="82">
        <f t="shared" si="4"/>
        <v>0</v>
      </c>
      <c r="P86" s="84" t="s">
        <v>194</v>
      </c>
    </row>
    <row r="87" spans="1:16" ht="24.95" customHeight="1" x14ac:dyDescent="0.2">
      <c r="A87" s="80">
        <v>73</v>
      </c>
      <c r="B87" s="79" t="s">
        <v>564</v>
      </c>
      <c r="C87" s="81">
        <v>1961</v>
      </c>
      <c r="D87" s="80"/>
      <c r="E87" s="68" t="s">
        <v>29</v>
      </c>
      <c r="F87" s="80">
        <v>2</v>
      </c>
      <c r="G87" s="80">
        <v>2</v>
      </c>
      <c r="H87" s="80">
        <v>649.70000000000005</v>
      </c>
      <c r="I87" s="82">
        <v>595.9</v>
      </c>
      <c r="J87" s="83">
        <v>32</v>
      </c>
      <c r="K87" s="75">
        <f>'прил 4'!C84</f>
        <v>32000</v>
      </c>
      <c r="L87" s="82">
        <v>0</v>
      </c>
      <c r="M87" s="82">
        <v>32000</v>
      </c>
      <c r="N87" s="82">
        <v>0</v>
      </c>
      <c r="O87" s="82">
        <f t="shared" si="4"/>
        <v>0</v>
      </c>
      <c r="P87" s="84" t="s">
        <v>194</v>
      </c>
    </row>
    <row r="88" spans="1:16" ht="24.95" customHeight="1" x14ac:dyDescent="0.2">
      <c r="A88" s="80">
        <v>74</v>
      </c>
      <c r="B88" s="79" t="s">
        <v>565</v>
      </c>
      <c r="C88" s="81">
        <v>1961</v>
      </c>
      <c r="D88" s="80"/>
      <c r="E88" s="68" t="s">
        <v>29</v>
      </c>
      <c r="F88" s="80">
        <v>4</v>
      </c>
      <c r="G88" s="80">
        <v>4</v>
      </c>
      <c r="H88" s="80">
        <v>2188.34</v>
      </c>
      <c r="I88" s="82">
        <v>1989.4</v>
      </c>
      <c r="J88" s="83">
        <v>66</v>
      </c>
      <c r="K88" s="75">
        <f>'прил 4'!C85</f>
        <v>88000</v>
      </c>
      <c r="L88" s="82">
        <v>0</v>
      </c>
      <c r="M88" s="82">
        <v>88000</v>
      </c>
      <c r="N88" s="82">
        <v>0</v>
      </c>
      <c r="O88" s="82">
        <f t="shared" si="4"/>
        <v>0</v>
      </c>
      <c r="P88" s="84" t="s">
        <v>194</v>
      </c>
    </row>
    <row r="89" spans="1:16" ht="24.95" customHeight="1" x14ac:dyDescent="0.2">
      <c r="A89" s="80">
        <v>75</v>
      </c>
      <c r="B89" s="79" t="s">
        <v>566</v>
      </c>
      <c r="C89" s="81">
        <v>1961</v>
      </c>
      <c r="D89" s="80"/>
      <c r="E89" s="68" t="s">
        <v>29</v>
      </c>
      <c r="F89" s="80">
        <v>3</v>
      </c>
      <c r="G89" s="80">
        <v>2</v>
      </c>
      <c r="H89" s="80">
        <v>1055</v>
      </c>
      <c r="I89" s="82">
        <v>980</v>
      </c>
      <c r="J89" s="83">
        <v>47</v>
      </c>
      <c r="K89" s="75">
        <f>'прил 4'!C86</f>
        <v>48000</v>
      </c>
      <c r="L89" s="82">
        <v>0</v>
      </c>
      <c r="M89" s="82">
        <v>48000</v>
      </c>
      <c r="N89" s="82">
        <v>0</v>
      </c>
      <c r="O89" s="82">
        <f t="shared" si="4"/>
        <v>0</v>
      </c>
      <c r="P89" s="84" t="s">
        <v>194</v>
      </c>
    </row>
    <row r="90" spans="1:16" ht="24.95" customHeight="1" x14ac:dyDescent="0.2">
      <c r="A90" s="80">
        <v>76</v>
      </c>
      <c r="B90" s="79" t="s">
        <v>567</v>
      </c>
      <c r="C90" s="81">
        <v>1961</v>
      </c>
      <c r="D90" s="80"/>
      <c r="E90" s="68" t="s">
        <v>29</v>
      </c>
      <c r="F90" s="80">
        <v>2</v>
      </c>
      <c r="G90" s="80">
        <v>2</v>
      </c>
      <c r="H90" s="80">
        <v>430</v>
      </c>
      <c r="I90" s="82">
        <v>389.3</v>
      </c>
      <c r="J90" s="83">
        <v>13</v>
      </c>
      <c r="K90" s="75">
        <f>'прил 4'!C87</f>
        <v>16000</v>
      </c>
      <c r="L90" s="82">
        <v>0</v>
      </c>
      <c r="M90" s="82">
        <v>16000</v>
      </c>
      <c r="N90" s="82">
        <v>0</v>
      </c>
      <c r="O90" s="82">
        <f t="shared" si="4"/>
        <v>0</v>
      </c>
      <c r="P90" s="84" t="s">
        <v>194</v>
      </c>
    </row>
    <row r="91" spans="1:16" ht="24.95" customHeight="1" x14ac:dyDescent="0.2">
      <c r="A91" s="80">
        <v>77</v>
      </c>
      <c r="B91" s="79" t="s">
        <v>568</v>
      </c>
      <c r="C91" s="81">
        <v>1961</v>
      </c>
      <c r="D91" s="80"/>
      <c r="E91" s="68" t="s">
        <v>29</v>
      </c>
      <c r="F91" s="80">
        <v>2</v>
      </c>
      <c r="G91" s="80">
        <v>2</v>
      </c>
      <c r="H91" s="80">
        <v>434</v>
      </c>
      <c r="I91" s="82">
        <v>386.3</v>
      </c>
      <c r="J91" s="83">
        <v>27</v>
      </c>
      <c r="K91" s="75">
        <f>'прил 4'!C88</f>
        <v>16000</v>
      </c>
      <c r="L91" s="82">
        <v>0</v>
      </c>
      <c r="M91" s="82">
        <v>16000</v>
      </c>
      <c r="N91" s="82">
        <v>0</v>
      </c>
      <c r="O91" s="82">
        <f t="shared" si="4"/>
        <v>0</v>
      </c>
      <c r="P91" s="84" t="s">
        <v>194</v>
      </c>
    </row>
    <row r="92" spans="1:16" ht="24.95" customHeight="1" x14ac:dyDescent="0.2">
      <c r="A92" s="80">
        <v>78</v>
      </c>
      <c r="B92" s="79" t="s">
        <v>569</v>
      </c>
      <c r="C92" s="81">
        <v>1962</v>
      </c>
      <c r="D92" s="80"/>
      <c r="E92" s="68" t="s">
        <v>29</v>
      </c>
      <c r="F92" s="80">
        <v>2</v>
      </c>
      <c r="G92" s="80">
        <v>2</v>
      </c>
      <c r="H92" s="80">
        <v>465.96</v>
      </c>
      <c r="I92" s="82">
        <v>423.6</v>
      </c>
      <c r="J92" s="83">
        <v>24</v>
      </c>
      <c r="K92" s="75">
        <f>'прил 4'!C89</f>
        <v>16000</v>
      </c>
      <c r="L92" s="82">
        <v>0</v>
      </c>
      <c r="M92" s="82">
        <v>16000</v>
      </c>
      <c r="N92" s="82">
        <v>0</v>
      </c>
      <c r="O92" s="82">
        <f t="shared" si="4"/>
        <v>0</v>
      </c>
      <c r="P92" s="84" t="s">
        <v>194</v>
      </c>
    </row>
    <row r="93" spans="1:16" ht="24.95" customHeight="1" x14ac:dyDescent="0.2">
      <c r="A93" s="80">
        <v>79</v>
      </c>
      <c r="B93" s="79" t="s">
        <v>570</v>
      </c>
      <c r="C93" s="81">
        <v>1918</v>
      </c>
      <c r="D93" s="80"/>
      <c r="E93" s="68" t="s">
        <v>29</v>
      </c>
      <c r="F93" s="80">
        <v>2</v>
      </c>
      <c r="G93" s="80">
        <v>2</v>
      </c>
      <c r="H93" s="80">
        <v>1274</v>
      </c>
      <c r="I93" s="82">
        <v>730.2</v>
      </c>
      <c r="J93" s="83">
        <v>28</v>
      </c>
      <c r="K93" s="75">
        <f>'прил 4'!C90</f>
        <v>30000</v>
      </c>
      <c r="L93" s="82">
        <v>0</v>
      </c>
      <c r="M93" s="82">
        <v>30000</v>
      </c>
      <c r="N93" s="82">
        <v>0</v>
      </c>
      <c r="O93" s="82">
        <f t="shared" si="4"/>
        <v>0</v>
      </c>
      <c r="P93" s="84" t="s">
        <v>194</v>
      </c>
    </row>
    <row r="94" spans="1:16" ht="24.95" customHeight="1" x14ac:dyDescent="0.2">
      <c r="A94" s="80">
        <v>80</v>
      </c>
      <c r="B94" s="79" t="s">
        <v>571</v>
      </c>
      <c r="C94" s="81">
        <v>1950</v>
      </c>
      <c r="D94" s="80"/>
      <c r="E94" s="68" t="s">
        <v>29</v>
      </c>
      <c r="F94" s="80">
        <v>2</v>
      </c>
      <c r="G94" s="80">
        <v>1</v>
      </c>
      <c r="H94" s="80">
        <v>815.9</v>
      </c>
      <c r="I94" s="82">
        <v>514.9</v>
      </c>
      <c r="J94" s="83">
        <v>38</v>
      </c>
      <c r="K94" s="75">
        <f>'прил 4'!C91</f>
        <v>46000</v>
      </c>
      <c r="L94" s="82">
        <v>0</v>
      </c>
      <c r="M94" s="82">
        <v>46000</v>
      </c>
      <c r="N94" s="82">
        <v>0</v>
      </c>
      <c r="O94" s="82">
        <f t="shared" si="4"/>
        <v>0</v>
      </c>
      <c r="P94" s="84" t="s">
        <v>194</v>
      </c>
    </row>
    <row r="95" spans="1:16" ht="24.95" customHeight="1" x14ac:dyDescent="0.2">
      <c r="A95" s="80">
        <v>81</v>
      </c>
      <c r="B95" s="79" t="s">
        <v>216</v>
      </c>
      <c r="C95" s="81">
        <v>1960</v>
      </c>
      <c r="D95" s="80"/>
      <c r="E95" s="68" t="s">
        <v>29</v>
      </c>
      <c r="F95" s="80">
        <v>2</v>
      </c>
      <c r="G95" s="80">
        <v>1</v>
      </c>
      <c r="H95" s="80">
        <v>571</v>
      </c>
      <c r="I95" s="82">
        <v>527.46</v>
      </c>
      <c r="J95" s="83">
        <v>38</v>
      </c>
      <c r="K95" s="75">
        <f>'прил 4'!C92</f>
        <v>16000</v>
      </c>
      <c r="L95" s="82">
        <v>0</v>
      </c>
      <c r="M95" s="82">
        <v>16000</v>
      </c>
      <c r="N95" s="82">
        <v>0</v>
      </c>
      <c r="O95" s="82">
        <f t="shared" si="4"/>
        <v>0</v>
      </c>
      <c r="P95" s="84" t="s">
        <v>194</v>
      </c>
    </row>
    <row r="96" spans="1:16" ht="24.95" customHeight="1" x14ac:dyDescent="0.2">
      <c r="A96" s="80">
        <v>82</v>
      </c>
      <c r="B96" s="79" t="s">
        <v>217</v>
      </c>
      <c r="C96" s="81">
        <v>1960</v>
      </c>
      <c r="D96" s="80"/>
      <c r="E96" s="68" t="s">
        <v>29</v>
      </c>
      <c r="F96" s="80">
        <v>2</v>
      </c>
      <c r="G96" s="80">
        <v>1</v>
      </c>
      <c r="H96" s="80">
        <v>555</v>
      </c>
      <c r="I96" s="82">
        <v>450.6</v>
      </c>
      <c r="J96" s="83">
        <v>42</v>
      </c>
      <c r="K96" s="75">
        <f>'прил 4'!C93</f>
        <v>16000</v>
      </c>
      <c r="L96" s="82">
        <v>0</v>
      </c>
      <c r="M96" s="82">
        <v>16000</v>
      </c>
      <c r="N96" s="82">
        <v>0</v>
      </c>
      <c r="O96" s="82">
        <f t="shared" si="4"/>
        <v>0</v>
      </c>
      <c r="P96" s="84" t="s">
        <v>194</v>
      </c>
    </row>
    <row r="97" spans="1:16" ht="24.95" customHeight="1" x14ac:dyDescent="0.2">
      <c r="A97" s="80">
        <v>83</v>
      </c>
      <c r="B97" s="79" t="s">
        <v>572</v>
      </c>
      <c r="C97" s="81">
        <v>1961</v>
      </c>
      <c r="D97" s="80"/>
      <c r="E97" s="68" t="s">
        <v>29</v>
      </c>
      <c r="F97" s="80">
        <v>4</v>
      </c>
      <c r="G97" s="80">
        <v>2</v>
      </c>
      <c r="H97" s="80">
        <v>1420</v>
      </c>
      <c r="I97" s="82">
        <v>1246.7</v>
      </c>
      <c r="J97" s="83">
        <v>62</v>
      </c>
      <c r="K97" s="75">
        <f>'прил 4'!C94</f>
        <v>64000</v>
      </c>
      <c r="L97" s="82">
        <v>0</v>
      </c>
      <c r="M97" s="82">
        <v>64000</v>
      </c>
      <c r="N97" s="82">
        <v>0</v>
      </c>
      <c r="O97" s="82">
        <f t="shared" si="4"/>
        <v>0</v>
      </c>
      <c r="P97" s="84" t="s">
        <v>194</v>
      </c>
    </row>
    <row r="98" spans="1:16" ht="24.95" customHeight="1" x14ac:dyDescent="0.2">
      <c r="A98" s="80">
        <v>84</v>
      </c>
      <c r="B98" s="79" t="s">
        <v>573</v>
      </c>
      <c r="C98" s="81">
        <v>1962</v>
      </c>
      <c r="D98" s="80"/>
      <c r="E98" s="68" t="s">
        <v>29</v>
      </c>
      <c r="F98" s="80">
        <v>4</v>
      </c>
      <c r="G98" s="80">
        <v>2</v>
      </c>
      <c r="H98" s="80">
        <v>1282.3</v>
      </c>
      <c r="I98" s="82">
        <v>1242.8</v>
      </c>
      <c r="J98" s="83">
        <v>51</v>
      </c>
      <c r="K98" s="75">
        <f>'прил 4'!C95</f>
        <v>58000</v>
      </c>
      <c r="L98" s="82">
        <v>0</v>
      </c>
      <c r="M98" s="82">
        <v>58000</v>
      </c>
      <c r="N98" s="82">
        <v>0</v>
      </c>
      <c r="O98" s="82">
        <f t="shared" si="4"/>
        <v>0</v>
      </c>
      <c r="P98" s="84" t="s">
        <v>194</v>
      </c>
    </row>
    <row r="99" spans="1:16" ht="24.95" customHeight="1" x14ac:dyDescent="0.2">
      <c r="A99" s="80">
        <v>85</v>
      </c>
      <c r="B99" s="79" t="s">
        <v>574</v>
      </c>
      <c r="C99" s="81">
        <v>1918</v>
      </c>
      <c r="D99" s="80"/>
      <c r="E99" s="68" t="s">
        <v>29</v>
      </c>
      <c r="F99" s="80">
        <v>2</v>
      </c>
      <c r="G99" s="80">
        <v>2</v>
      </c>
      <c r="H99" s="80">
        <v>442</v>
      </c>
      <c r="I99" s="82">
        <v>193</v>
      </c>
      <c r="J99" s="83">
        <v>23</v>
      </c>
      <c r="K99" s="75">
        <f>'прил 4'!C96</f>
        <v>18000</v>
      </c>
      <c r="L99" s="82">
        <v>0</v>
      </c>
      <c r="M99" s="82">
        <v>18000</v>
      </c>
      <c r="N99" s="82">
        <v>0</v>
      </c>
      <c r="O99" s="82">
        <f t="shared" si="4"/>
        <v>0</v>
      </c>
      <c r="P99" s="84" t="s">
        <v>194</v>
      </c>
    </row>
    <row r="100" spans="1:16" ht="24.95" customHeight="1" x14ac:dyDescent="0.2">
      <c r="A100" s="80">
        <v>86</v>
      </c>
      <c r="B100" s="79" t="s">
        <v>575</v>
      </c>
      <c r="C100" s="81">
        <v>1918</v>
      </c>
      <c r="D100" s="80"/>
      <c r="E100" s="68" t="s">
        <v>29</v>
      </c>
      <c r="F100" s="80">
        <v>2</v>
      </c>
      <c r="G100" s="80">
        <v>1</v>
      </c>
      <c r="H100" s="80">
        <v>290.10000000000002</v>
      </c>
      <c r="I100" s="82">
        <v>276.3</v>
      </c>
      <c r="J100" s="83">
        <v>24</v>
      </c>
      <c r="K100" s="75">
        <f>'прил 4'!C97</f>
        <v>18000</v>
      </c>
      <c r="L100" s="82">
        <v>0</v>
      </c>
      <c r="M100" s="82">
        <v>18000</v>
      </c>
      <c r="N100" s="82">
        <v>0</v>
      </c>
      <c r="O100" s="82">
        <f t="shared" si="4"/>
        <v>0</v>
      </c>
      <c r="P100" s="84" t="s">
        <v>194</v>
      </c>
    </row>
    <row r="101" spans="1:16" ht="24.95" customHeight="1" x14ac:dyDescent="0.2">
      <c r="A101" s="80">
        <v>87</v>
      </c>
      <c r="B101" s="79" t="s">
        <v>576</v>
      </c>
      <c r="C101" s="81">
        <v>1918</v>
      </c>
      <c r="D101" s="80"/>
      <c r="E101" s="68" t="s">
        <v>29</v>
      </c>
      <c r="F101" s="80">
        <v>2</v>
      </c>
      <c r="G101" s="80">
        <v>1</v>
      </c>
      <c r="H101" s="80">
        <v>203.9</v>
      </c>
      <c r="I101" s="82">
        <v>171.3</v>
      </c>
      <c r="J101" s="83">
        <v>7</v>
      </c>
      <c r="K101" s="75">
        <f>'прил 4'!C98</f>
        <v>10000</v>
      </c>
      <c r="L101" s="82">
        <v>0</v>
      </c>
      <c r="M101" s="82">
        <v>10000</v>
      </c>
      <c r="N101" s="82">
        <v>0</v>
      </c>
      <c r="O101" s="82">
        <f t="shared" si="4"/>
        <v>0</v>
      </c>
      <c r="P101" s="84" t="s">
        <v>194</v>
      </c>
    </row>
    <row r="102" spans="1:16" ht="24.95" customHeight="1" x14ac:dyDescent="0.2">
      <c r="A102" s="80">
        <v>88</v>
      </c>
      <c r="B102" s="79" t="s">
        <v>577</v>
      </c>
      <c r="C102" s="81">
        <v>1930</v>
      </c>
      <c r="D102" s="80"/>
      <c r="E102" s="68" t="s">
        <v>29</v>
      </c>
      <c r="F102" s="80">
        <v>2</v>
      </c>
      <c r="G102" s="80">
        <v>1</v>
      </c>
      <c r="H102" s="80">
        <v>311.74</v>
      </c>
      <c r="I102" s="82">
        <v>283.39999999999998</v>
      </c>
      <c r="J102" s="83">
        <v>19</v>
      </c>
      <c r="K102" s="75">
        <f>'прил 4'!C99</f>
        <v>12000</v>
      </c>
      <c r="L102" s="82">
        <v>0</v>
      </c>
      <c r="M102" s="82">
        <v>12000</v>
      </c>
      <c r="N102" s="82">
        <v>0</v>
      </c>
      <c r="O102" s="82">
        <f t="shared" si="4"/>
        <v>0</v>
      </c>
      <c r="P102" s="84" t="s">
        <v>194</v>
      </c>
    </row>
    <row r="103" spans="1:16" ht="24.95" customHeight="1" x14ac:dyDescent="0.2">
      <c r="A103" s="80">
        <v>89</v>
      </c>
      <c r="B103" s="79" t="s">
        <v>578</v>
      </c>
      <c r="C103" s="81">
        <v>1930</v>
      </c>
      <c r="D103" s="80"/>
      <c r="E103" s="68" t="s">
        <v>29</v>
      </c>
      <c r="F103" s="80">
        <v>2</v>
      </c>
      <c r="G103" s="80">
        <v>2</v>
      </c>
      <c r="H103" s="80">
        <v>413</v>
      </c>
      <c r="I103" s="82">
        <v>341.7</v>
      </c>
      <c r="J103" s="83">
        <v>26</v>
      </c>
      <c r="K103" s="75">
        <f>'прил 4'!C100</f>
        <v>28000</v>
      </c>
      <c r="L103" s="82">
        <v>0</v>
      </c>
      <c r="M103" s="82">
        <v>28000</v>
      </c>
      <c r="N103" s="82">
        <v>0</v>
      </c>
      <c r="O103" s="82">
        <f t="shared" si="4"/>
        <v>0</v>
      </c>
      <c r="P103" s="84" t="s">
        <v>194</v>
      </c>
    </row>
    <row r="104" spans="1:16" ht="24.95" customHeight="1" x14ac:dyDescent="0.2">
      <c r="A104" s="80">
        <v>90</v>
      </c>
      <c r="B104" s="79" t="s">
        <v>579</v>
      </c>
      <c r="C104" s="81">
        <v>1938</v>
      </c>
      <c r="D104" s="80"/>
      <c r="E104" s="68" t="s">
        <v>29</v>
      </c>
      <c r="F104" s="80">
        <v>2</v>
      </c>
      <c r="G104" s="80">
        <v>2</v>
      </c>
      <c r="H104" s="80">
        <v>518.03</v>
      </c>
      <c r="I104" s="82">
        <v>477.11</v>
      </c>
      <c r="J104" s="83">
        <v>30</v>
      </c>
      <c r="K104" s="75">
        <f>'прил 4'!C101</f>
        <v>36000</v>
      </c>
      <c r="L104" s="82">
        <v>0</v>
      </c>
      <c r="M104" s="82">
        <v>36000</v>
      </c>
      <c r="N104" s="82">
        <v>0</v>
      </c>
      <c r="O104" s="82">
        <f t="shared" si="4"/>
        <v>0</v>
      </c>
      <c r="P104" s="84" t="s">
        <v>194</v>
      </c>
    </row>
    <row r="105" spans="1:16" ht="24.95" customHeight="1" x14ac:dyDescent="0.2">
      <c r="A105" s="80">
        <v>91</v>
      </c>
      <c r="B105" s="79" t="s">
        <v>580</v>
      </c>
      <c r="C105" s="81">
        <v>1952</v>
      </c>
      <c r="D105" s="80"/>
      <c r="E105" s="68" t="s">
        <v>29</v>
      </c>
      <c r="F105" s="80">
        <v>2</v>
      </c>
      <c r="G105" s="80">
        <v>2</v>
      </c>
      <c r="H105" s="80">
        <v>775.73</v>
      </c>
      <c r="I105" s="82">
        <v>591.79999999999995</v>
      </c>
      <c r="J105" s="83">
        <v>42</v>
      </c>
      <c r="K105" s="75">
        <f>'прил 4'!C102</f>
        <v>40000</v>
      </c>
      <c r="L105" s="82">
        <v>0</v>
      </c>
      <c r="M105" s="82">
        <v>40000</v>
      </c>
      <c r="N105" s="82">
        <v>0</v>
      </c>
      <c r="O105" s="82">
        <f t="shared" si="4"/>
        <v>0</v>
      </c>
      <c r="P105" s="84" t="s">
        <v>194</v>
      </c>
    </row>
    <row r="106" spans="1:16" ht="24.95" customHeight="1" x14ac:dyDescent="0.2">
      <c r="A106" s="80">
        <v>92</v>
      </c>
      <c r="B106" s="79" t="s">
        <v>581</v>
      </c>
      <c r="C106" s="81">
        <v>1954</v>
      </c>
      <c r="D106" s="80"/>
      <c r="E106" s="68" t="s">
        <v>29</v>
      </c>
      <c r="F106" s="80">
        <v>2</v>
      </c>
      <c r="G106" s="80">
        <v>2</v>
      </c>
      <c r="H106" s="80">
        <v>562.29999999999995</v>
      </c>
      <c r="I106" s="82">
        <v>501.4</v>
      </c>
      <c r="J106" s="83">
        <v>25</v>
      </c>
      <c r="K106" s="75">
        <f>'прил 4'!C103</f>
        <v>16000</v>
      </c>
      <c r="L106" s="82">
        <v>0</v>
      </c>
      <c r="M106" s="82">
        <v>16000</v>
      </c>
      <c r="N106" s="82">
        <v>0</v>
      </c>
      <c r="O106" s="82">
        <f t="shared" si="4"/>
        <v>0</v>
      </c>
      <c r="P106" s="84" t="s">
        <v>194</v>
      </c>
    </row>
    <row r="107" spans="1:16" ht="24.95" customHeight="1" x14ac:dyDescent="0.2">
      <c r="A107" s="80">
        <v>93</v>
      </c>
      <c r="B107" s="79" t="s">
        <v>582</v>
      </c>
      <c r="C107" s="81">
        <v>1954</v>
      </c>
      <c r="D107" s="80"/>
      <c r="E107" s="68" t="s">
        <v>29</v>
      </c>
      <c r="F107" s="80">
        <v>2</v>
      </c>
      <c r="G107" s="80">
        <v>1</v>
      </c>
      <c r="H107" s="80">
        <v>558.6</v>
      </c>
      <c r="I107" s="82">
        <v>497.8</v>
      </c>
      <c r="J107" s="83">
        <v>16</v>
      </c>
      <c r="K107" s="75">
        <f>'прил 4'!C104</f>
        <v>16000</v>
      </c>
      <c r="L107" s="82">
        <v>0</v>
      </c>
      <c r="M107" s="82">
        <v>16000</v>
      </c>
      <c r="N107" s="82">
        <v>0</v>
      </c>
      <c r="O107" s="82">
        <f t="shared" si="4"/>
        <v>0</v>
      </c>
      <c r="P107" s="84" t="s">
        <v>194</v>
      </c>
    </row>
    <row r="108" spans="1:16" ht="24.95" customHeight="1" x14ac:dyDescent="0.2">
      <c r="A108" s="80">
        <v>94</v>
      </c>
      <c r="B108" s="79" t="s">
        <v>583</v>
      </c>
      <c r="C108" s="81">
        <v>1955</v>
      </c>
      <c r="D108" s="80"/>
      <c r="E108" s="68" t="s">
        <v>29</v>
      </c>
      <c r="F108" s="80">
        <v>2</v>
      </c>
      <c r="G108" s="80">
        <v>2</v>
      </c>
      <c r="H108" s="80">
        <v>408.54</v>
      </c>
      <c r="I108" s="82">
        <v>374.7</v>
      </c>
      <c r="J108" s="83">
        <v>19</v>
      </c>
      <c r="K108" s="75">
        <f>'прил 4'!C105</f>
        <v>16000</v>
      </c>
      <c r="L108" s="82">
        <v>0</v>
      </c>
      <c r="M108" s="82">
        <v>16000</v>
      </c>
      <c r="N108" s="82">
        <v>0</v>
      </c>
      <c r="O108" s="82">
        <f t="shared" si="4"/>
        <v>0</v>
      </c>
      <c r="P108" s="84" t="s">
        <v>194</v>
      </c>
    </row>
    <row r="109" spans="1:16" ht="24.95" customHeight="1" x14ac:dyDescent="0.2">
      <c r="A109" s="80">
        <v>95</v>
      </c>
      <c r="B109" s="79" t="s">
        <v>584</v>
      </c>
      <c r="C109" s="81">
        <v>1956</v>
      </c>
      <c r="D109" s="80"/>
      <c r="E109" s="68" t="s">
        <v>29</v>
      </c>
      <c r="F109" s="80">
        <v>2</v>
      </c>
      <c r="G109" s="80">
        <v>2</v>
      </c>
      <c r="H109" s="80">
        <v>428.56</v>
      </c>
      <c r="I109" s="82">
        <v>387.6</v>
      </c>
      <c r="J109" s="83">
        <v>20</v>
      </c>
      <c r="K109" s="75">
        <f>'прил 4'!C106</f>
        <v>16000</v>
      </c>
      <c r="L109" s="82">
        <v>0</v>
      </c>
      <c r="M109" s="82">
        <v>16000</v>
      </c>
      <c r="N109" s="82">
        <v>0</v>
      </c>
      <c r="O109" s="82">
        <f t="shared" si="4"/>
        <v>0</v>
      </c>
      <c r="P109" s="84" t="s">
        <v>194</v>
      </c>
    </row>
    <row r="110" spans="1:16" ht="24.95" customHeight="1" x14ac:dyDescent="0.2">
      <c r="A110" s="80">
        <v>96</v>
      </c>
      <c r="B110" s="79" t="s">
        <v>223</v>
      </c>
      <c r="C110" s="81">
        <v>1956</v>
      </c>
      <c r="D110" s="80"/>
      <c r="E110" s="68" t="s">
        <v>29</v>
      </c>
      <c r="F110" s="80">
        <v>3</v>
      </c>
      <c r="G110" s="80">
        <v>2</v>
      </c>
      <c r="H110" s="80">
        <v>935</v>
      </c>
      <c r="I110" s="82">
        <v>918.67</v>
      </c>
      <c r="J110" s="83">
        <v>48</v>
      </c>
      <c r="K110" s="75">
        <f>'прил 4'!C107</f>
        <v>36000</v>
      </c>
      <c r="L110" s="82">
        <v>0</v>
      </c>
      <c r="M110" s="82">
        <v>36000</v>
      </c>
      <c r="N110" s="82">
        <v>0</v>
      </c>
      <c r="O110" s="82">
        <f t="shared" si="4"/>
        <v>0</v>
      </c>
      <c r="P110" s="84" t="s">
        <v>194</v>
      </c>
    </row>
    <row r="111" spans="1:16" ht="24.95" customHeight="1" x14ac:dyDescent="0.2">
      <c r="A111" s="80">
        <v>97</v>
      </c>
      <c r="B111" s="79" t="s">
        <v>585</v>
      </c>
      <c r="C111" s="81">
        <v>1958</v>
      </c>
      <c r="D111" s="80"/>
      <c r="E111" s="68" t="s">
        <v>29</v>
      </c>
      <c r="F111" s="80">
        <v>2</v>
      </c>
      <c r="G111" s="80">
        <v>2</v>
      </c>
      <c r="H111" s="80">
        <v>471</v>
      </c>
      <c r="I111" s="82">
        <v>372.7</v>
      </c>
      <c r="J111" s="83">
        <v>18</v>
      </c>
      <c r="K111" s="75">
        <f>'прил 4'!C108</f>
        <v>16000</v>
      </c>
      <c r="L111" s="82">
        <v>0</v>
      </c>
      <c r="M111" s="82">
        <v>16000</v>
      </c>
      <c r="N111" s="82">
        <v>0</v>
      </c>
      <c r="O111" s="82">
        <f t="shared" si="4"/>
        <v>0</v>
      </c>
      <c r="P111" s="84" t="s">
        <v>194</v>
      </c>
    </row>
    <row r="112" spans="1:16" ht="24.95" customHeight="1" x14ac:dyDescent="0.2">
      <c r="A112" s="80">
        <v>98</v>
      </c>
      <c r="B112" s="79" t="s">
        <v>586</v>
      </c>
      <c r="C112" s="81">
        <v>1958</v>
      </c>
      <c r="D112" s="80"/>
      <c r="E112" s="68" t="s">
        <v>29</v>
      </c>
      <c r="F112" s="80">
        <v>2</v>
      </c>
      <c r="G112" s="80">
        <v>2</v>
      </c>
      <c r="H112" s="80">
        <v>448</v>
      </c>
      <c r="I112" s="82">
        <v>409.7</v>
      </c>
      <c r="J112" s="83">
        <v>16</v>
      </c>
      <c r="K112" s="75">
        <f>'прил 4'!C109</f>
        <v>16000</v>
      </c>
      <c r="L112" s="82">
        <v>0</v>
      </c>
      <c r="M112" s="82">
        <v>16000</v>
      </c>
      <c r="N112" s="82">
        <v>0</v>
      </c>
      <c r="O112" s="82">
        <f t="shared" si="4"/>
        <v>0</v>
      </c>
      <c r="P112" s="84" t="s">
        <v>194</v>
      </c>
    </row>
    <row r="113" spans="1:16" ht="24.95" customHeight="1" x14ac:dyDescent="0.2">
      <c r="A113" s="80">
        <v>99</v>
      </c>
      <c r="B113" s="79" t="s">
        <v>587</v>
      </c>
      <c r="C113" s="81">
        <v>1959</v>
      </c>
      <c r="D113" s="80"/>
      <c r="E113" s="68" t="s">
        <v>29</v>
      </c>
      <c r="F113" s="80">
        <v>2</v>
      </c>
      <c r="G113" s="80">
        <v>2</v>
      </c>
      <c r="H113" s="80">
        <v>506.3</v>
      </c>
      <c r="I113" s="82">
        <v>485</v>
      </c>
      <c r="J113" s="83">
        <v>29</v>
      </c>
      <c r="K113" s="75">
        <f>'прил 4'!C110</f>
        <v>16000</v>
      </c>
      <c r="L113" s="82">
        <v>0</v>
      </c>
      <c r="M113" s="82">
        <v>16000</v>
      </c>
      <c r="N113" s="82">
        <v>0</v>
      </c>
      <c r="O113" s="82">
        <f t="shared" si="4"/>
        <v>0</v>
      </c>
      <c r="P113" s="84" t="s">
        <v>194</v>
      </c>
    </row>
    <row r="114" spans="1:16" ht="24.95" customHeight="1" x14ac:dyDescent="0.2">
      <c r="A114" s="80">
        <v>100</v>
      </c>
      <c r="B114" s="79" t="s">
        <v>588</v>
      </c>
      <c r="C114" s="81">
        <v>1959</v>
      </c>
      <c r="D114" s="80"/>
      <c r="E114" s="68" t="s">
        <v>29</v>
      </c>
      <c r="F114" s="80">
        <v>1</v>
      </c>
      <c r="G114" s="80">
        <v>1</v>
      </c>
      <c r="H114" s="80">
        <v>379</v>
      </c>
      <c r="I114" s="82">
        <v>324.89999999999998</v>
      </c>
      <c r="J114" s="83">
        <v>21</v>
      </c>
      <c r="K114" s="75">
        <f>'прил 4'!C111</f>
        <v>20000</v>
      </c>
      <c r="L114" s="82">
        <v>0</v>
      </c>
      <c r="M114" s="82">
        <v>20000</v>
      </c>
      <c r="N114" s="82">
        <v>0</v>
      </c>
      <c r="O114" s="82">
        <f t="shared" si="4"/>
        <v>0</v>
      </c>
      <c r="P114" s="84" t="s">
        <v>194</v>
      </c>
    </row>
    <row r="115" spans="1:16" ht="24.95" customHeight="1" x14ac:dyDescent="0.2">
      <c r="A115" s="80">
        <v>101</v>
      </c>
      <c r="B115" s="79" t="s">
        <v>589</v>
      </c>
      <c r="C115" s="81">
        <v>1960</v>
      </c>
      <c r="D115" s="80"/>
      <c r="E115" s="68" t="s">
        <v>29</v>
      </c>
      <c r="F115" s="80">
        <v>2</v>
      </c>
      <c r="G115" s="80">
        <v>2</v>
      </c>
      <c r="H115" s="80">
        <v>731</v>
      </c>
      <c r="I115" s="82">
        <v>720.6</v>
      </c>
      <c r="J115" s="83">
        <v>27</v>
      </c>
      <c r="K115" s="75">
        <f>'прил 4'!C112</f>
        <v>24000</v>
      </c>
      <c r="L115" s="82">
        <v>0</v>
      </c>
      <c r="M115" s="82">
        <v>24000</v>
      </c>
      <c r="N115" s="82">
        <v>0</v>
      </c>
      <c r="O115" s="82">
        <f t="shared" ref="O115:O120" si="5">K115-L115-M115</f>
        <v>0</v>
      </c>
      <c r="P115" s="84" t="s">
        <v>194</v>
      </c>
    </row>
    <row r="116" spans="1:16" ht="24.95" customHeight="1" x14ac:dyDescent="0.2">
      <c r="A116" s="80">
        <v>102</v>
      </c>
      <c r="B116" s="79" t="s">
        <v>590</v>
      </c>
      <c r="C116" s="81">
        <v>1960</v>
      </c>
      <c r="D116" s="80"/>
      <c r="E116" s="68" t="s">
        <v>29</v>
      </c>
      <c r="F116" s="80">
        <v>2</v>
      </c>
      <c r="G116" s="80">
        <v>2</v>
      </c>
      <c r="H116" s="80">
        <v>294.8</v>
      </c>
      <c r="I116" s="82">
        <v>273.60000000000002</v>
      </c>
      <c r="J116" s="83">
        <v>34</v>
      </c>
      <c r="K116" s="75">
        <f>'прил 4'!C113</f>
        <v>16000</v>
      </c>
      <c r="L116" s="82">
        <v>0</v>
      </c>
      <c r="M116" s="82">
        <v>16000</v>
      </c>
      <c r="N116" s="82">
        <v>0</v>
      </c>
      <c r="O116" s="82">
        <f t="shared" si="5"/>
        <v>0</v>
      </c>
      <c r="P116" s="84" t="s">
        <v>194</v>
      </c>
    </row>
    <row r="117" spans="1:16" ht="24.95" customHeight="1" x14ac:dyDescent="0.2">
      <c r="A117" s="80">
        <v>103</v>
      </c>
      <c r="B117" s="79" t="s">
        <v>591</v>
      </c>
      <c r="C117" s="81">
        <v>1960</v>
      </c>
      <c r="D117" s="80"/>
      <c r="E117" s="68" t="s">
        <v>29</v>
      </c>
      <c r="F117" s="80">
        <v>2</v>
      </c>
      <c r="G117" s="80">
        <v>1</v>
      </c>
      <c r="H117" s="80">
        <v>562.41</v>
      </c>
      <c r="I117" s="82">
        <v>508.7</v>
      </c>
      <c r="J117" s="83">
        <v>19</v>
      </c>
      <c r="K117" s="75">
        <f>'прил 4'!C114</f>
        <v>16000</v>
      </c>
      <c r="L117" s="82">
        <v>0</v>
      </c>
      <c r="M117" s="82">
        <v>16000</v>
      </c>
      <c r="N117" s="82">
        <v>0</v>
      </c>
      <c r="O117" s="82">
        <f t="shared" si="5"/>
        <v>0</v>
      </c>
      <c r="P117" s="84" t="s">
        <v>194</v>
      </c>
    </row>
    <row r="118" spans="1:16" ht="24.95" customHeight="1" x14ac:dyDescent="0.2">
      <c r="A118" s="80">
        <v>104</v>
      </c>
      <c r="B118" s="79" t="s">
        <v>592</v>
      </c>
      <c r="C118" s="81">
        <v>1961</v>
      </c>
      <c r="D118" s="80"/>
      <c r="E118" s="68" t="s">
        <v>29</v>
      </c>
      <c r="F118" s="80">
        <v>2</v>
      </c>
      <c r="G118" s="80">
        <v>2</v>
      </c>
      <c r="H118" s="80">
        <v>381.81</v>
      </c>
      <c r="I118" s="82">
        <v>330.5</v>
      </c>
      <c r="J118" s="83">
        <v>25</v>
      </c>
      <c r="K118" s="75">
        <f>'прил 4'!C115</f>
        <v>20000</v>
      </c>
      <c r="L118" s="82">
        <v>0</v>
      </c>
      <c r="M118" s="82">
        <v>20000</v>
      </c>
      <c r="N118" s="82">
        <v>0</v>
      </c>
      <c r="O118" s="82">
        <f t="shared" si="5"/>
        <v>0</v>
      </c>
      <c r="P118" s="84" t="s">
        <v>194</v>
      </c>
    </row>
    <row r="119" spans="1:16" ht="24.95" customHeight="1" x14ac:dyDescent="0.2">
      <c r="A119" s="80">
        <v>105</v>
      </c>
      <c r="B119" s="79" t="s">
        <v>593</v>
      </c>
      <c r="C119" s="81">
        <v>1961</v>
      </c>
      <c r="D119" s="80"/>
      <c r="E119" s="68" t="s">
        <v>29</v>
      </c>
      <c r="F119" s="80">
        <v>2</v>
      </c>
      <c r="G119" s="80">
        <v>2</v>
      </c>
      <c r="H119" s="80">
        <v>570</v>
      </c>
      <c r="I119" s="82">
        <v>538.61</v>
      </c>
      <c r="J119" s="83">
        <v>38</v>
      </c>
      <c r="K119" s="75">
        <f>'прил 4'!C116</f>
        <v>32000</v>
      </c>
      <c r="L119" s="82">
        <v>0</v>
      </c>
      <c r="M119" s="82">
        <v>32000</v>
      </c>
      <c r="N119" s="82">
        <v>0</v>
      </c>
      <c r="O119" s="82">
        <f t="shared" si="5"/>
        <v>0</v>
      </c>
      <c r="P119" s="84" t="s">
        <v>194</v>
      </c>
    </row>
    <row r="120" spans="1:16" ht="24.95" customHeight="1" x14ac:dyDescent="0.2">
      <c r="A120" s="80">
        <v>106</v>
      </c>
      <c r="B120" s="79" t="s">
        <v>594</v>
      </c>
      <c r="C120" s="81">
        <v>1961</v>
      </c>
      <c r="D120" s="80"/>
      <c r="E120" s="68" t="s">
        <v>29</v>
      </c>
      <c r="F120" s="80">
        <v>2</v>
      </c>
      <c r="G120" s="80">
        <v>2</v>
      </c>
      <c r="H120" s="80">
        <v>432</v>
      </c>
      <c r="I120" s="82">
        <v>390</v>
      </c>
      <c r="J120" s="83">
        <v>25</v>
      </c>
      <c r="K120" s="75">
        <f>'прил 4'!C117</f>
        <v>16000</v>
      </c>
      <c r="L120" s="82">
        <v>0</v>
      </c>
      <c r="M120" s="82">
        <v>16000</v>
      </c>
      <c r="N120" s="82">
        <v>0</v>
      </c>
      <c r="O120" s="82">
        <f t="shared" si="5"/>
        <v>0</v>
      </c>
      <c r="P120" s="84" t="s">
        <v>194</v>
      </c>
    </row>
    <row r="121" spans="1:16" ht="24.95" customHeight="1" x14ac:dyDescent="0.2">
      <c r="A121" s="85" t="s">
        <v>46</v>
      </c>
      <c r="B121" s="79"/>
      <c r="C121" s="74" t="s">
        <v>28</v>
      </c>
      <c r="D121" s="74" t="s">
        <v>28</v>
      </c>
      <c r="E121" s="74" t="s">
        <v>28</v>
      </c>
      <c r="F121" s="74" t="s">
        <v>28</v>
      </c>
      <c r="G121" s="74" t="s">
        <v>28</v>
      </c>
      <c r="H121" s="75">
        <f>SUM(H122:H126)</f>
        <v>2536.0700000000002</v>
      </c>
      <c r="I121" s="75">
        <f>SUM(I122:I126)</f>
        <v>2184.21</v>
      </c>
      <c r="J121" s="76">
        <f>SUM(J122:J126)</f>
        <v>144</v>
      </c>
      <c r="K121" s="75">
        <f>'прил 4'!C118</f>
        <v>114000</v>
      </c>
      <c r="L121" s="75">
        <f>SUM(L122:L126)</f>
        <v>0</v>
      </c>
      <c r="M121" s="75">
        <f>SUM(M122:M126)</f>
        <v>114000</v>
      </c>
      <c r="N121" s="75">
        <f>SUM(N122:N126)</f>
        <v>0</v>
      </c>
      <c r="O121" s="75">
        <f>SUM(O122:O126)</f>
        <v>0</v>
      </c>
      <c r="P121" s="77" t="s">
        <v>503</v>
      </c>
    </row>
    <row r="122" spans="1:16" ht="24.95" customHeight="1" x14ac:dyDescent="0.2">
      <c r="A122" s="80">
        <v>107</v>
      </c>
      <c r="B122" s="79" t="s">
        <v>595</v>
      </c>
      <c r="C122" s="81">
        <v>1962</v>
      </c>
      <c r="D122" s="80"/>
      <c r="E122" s="68" t="s">
        <v>29</v>
      </c>
      <c r="F122" s="80">
        <v>2</v>
      </c>
      <c r="G122" s="80">
        <v>1</v>
      </c>
      <c r="H122" s="80">
        <v>370.48</v>
      </c>
      <c r="I122" s="82">
        <v>369.9</v>
      </c>
      <c r="J122" s="83">
        <v>11</v>
      </c>
      <c r="K122" s="75">
        <f>'прил 4'!C119</f>
        <v>16000</v>
      </c>
      <c r="L122" s="82">
        <v>0</v>
      </c>
      <c r="M122" s="82">
        <v>16000</v>
      </c>
      <c r="N122" s="82">
        <v>0</v>
      </c>
      <c r="O122" s="82">
        <f>K122-L122-M122</f>
        <v>0</v>
      </c>
      <c r="P122" s="84" t="s">
        <v>194</v>
      </c>
    </row>
    <row r="123" spans="1:16" ht="24.95" customHeight="1" x14ac:dyDescent="0.2">
      <c r="A123" s="80">
        <v>108</v>
      </c>
      <c r="B123" s="79" t="s">
        <v>596</v>
      </c>
      <c r="C123" s="81">
        <v>1962</v>
      </c>
      <c r="D123" s="80"/>
      <c r="E123" s="68" t="s">
        <v>29</v>
      </c>
      <c r="F123" s="80">
        <v>2</v>
      </c>
      <c r="G123" s="80">
        <v>1</v>
      </c>
      <c r="H123" s="80">
        <v>405.79</v>
      </c>
      <c r="I123" s="82">
        <v>368.91</v>
      </c>
      <c r="J123" s="83">
        <v>16</v>
      </c>
      <c r="K123" s="75">
        <f>'прил 4'!C120</f>
        <v>16000</v>
      </c>
      <c r="L123" s="82">
        <v>0</v>
      </c>
      <c r="M123" s="82">
        <v>16000</v>
      </c>
      <c r="N123" s="82">
        <v>0</v>
      </c>
      <c r="O123" s="82">
        <f>K123-L123-M123</f>
        <v>0</v>
      </c>
      <c r="P123" s="84" t="s">
        <v>194</v>
      </c>
    </row>
    <row r="124" spans="1:16" ht="24.95" customHeight="1" x14ac:dyDescent="0.2">
      <c r="A124" s="80">
        <v>109</v>
      </c>
      <c r="B124" s="79" t="s">
        <v>47</v>
      </c>
      <c r="C124" s="81">
        <v>1973</v>
      </c>
      <c r="D124" s="80"/>
      <c r="E124" s="68" t="s">
        <v>29</v>
      </c>
      <c r="F124" s="80">
        <v>2</v>
      </c>
      <c r="G124" s="80">
        <v>2</v>
      </c>
      <c r="H124" s="80">
        <v>683.2</v>
      </c>
      <c r="I124" s="82">
        <v>597.4</v>
      </c>
      <c r="J124" s="83">
        <v>58</v>
      </c>
      <c r="K124" s="75">
        <f>'прил 4'!C121</f>
        <v>32000</v>
      </c>
      <c r="L124" s="82">
        <v>0</v>
      </c>
      <c r="M124" s="82">
        <v>32000</v>
      </c>
      <c r="N124" s="82">
        <v>0</v>
      </c>
      <c r="O124" s="82">
        <f>K124-L124-M124</f>
        <v>0</v>
      </c>
      <c r="P124" s="84" t="s">
        <v>194</v>
      </c>
    </row>
    <row r="125" spans="1:16" ht="24.95" customHeight="1" x14ac:dyDescent="0.2">
      <c r="A125" s="80">
        <v>110</v>
      </c>
      <c r="B125" s="79" t="s">
        <v>597</v>
      </c>
      <c r="C125" s="81">
        <v>1918</v>
      </c>
      <c r="D125" s="80"/>
      <c r="E125" s="68" t="s">
        <v>29</v>
      </c>
      <c r="F125" s="80">
        <v>3</v>
      </c>
      <c r="G125" s="80">
        <v>2</v>
      </c>
      <c r="H125" s="80">
        <v>668.2</v>
      </c>
      <c r="I125" s="82">
        <v>441.2</v>
      </c>
      <c r="J125" s="83">
        <v>29</v>
      </c>
      <c r="K125" s="75">
        <f>'прил 4'!C122</f>
        <v>34000</v>
      </c>
      <c r="L125" s="82">
        <v>0</v>
      </c>
      <c r="M125" s="82">
        <v>34000</v>
      </c>
      <c r="N125" s="82">
        <v>0</v>
      </c>
      <c r="O125" s="82">
        <f>K125-L125-M125</f>
        <v>0</v>
      </c>
      <c r="P125" s="84" t="s">
        <v>194</v>
      </c>
    </row>
    <row r="126" spans="1:16" ht="24.95" customHeight="1" x14ac:dyDescent="0.2">
      <c r="A126" s="80">
        <v>111</v>
      </c>
      <c r="B126" s="79" t="s">
        <v>598</v>
      </c>
      <c r="C126" s="81">
        <v>1963</v>
      </c>
      <c r="D126" s="80"/>
      <c r="E126" s="68" t="s">
        <v>29</v>
      </c>
      <c r="F126" s="80">
        <v>2</v>
      </c>
      <c r="G126" s="80">
        <v>2</v>
      </c>
      <c r="H126" s="80">
        <v>408.4</v>
      </c>
      <c r="I126" s="82">
        <v>406.8</v>
      </c>
      <c r="J126" s="83">
        <v>30</v>
      </c>
      <c r="K126" s="75">
        <f>'прил 4'!C123</f>
        <v>16000</v>
      </c>
      <c r="L126" s="82">
        <v>0</v>
      </c>
      <c r="M126" s="82">
        <v>16000</v>
      </c>
      <c r="N126" s="82">
        <v>0</v>
      </c>
      <c r="O126" s="82">
        <f>K126-L126-M126</f>
        <v>0</v>
      </c>
      <c r="P126" s="84" t="s">
        <v>194</v>
      </c>
    </row>
    <row r="127" spans="1:16" ht="24.95" customHeight="1" x14ac:dyDescent="0.2">
      <c r="A127" s="85" t="s">
        <v>48</v>
      </c>
      <c r="B127" s="79"/>
      <c r="C127" s="74" t="s">
        <v>28</v>
      </c>
      <c r="D127" s="74" t="s">
        <v>28</v>
      </c>
      <c r="E127" s="74" t="s">
        <v>28</v>
      </c>
      <c r="F127" s="74" t="s">
        <v>28</v>
      </c>
      <c r="G127" s="74" t="s">
        <v>28</v>
      </c>
      <c r="H127" s="75">
        <f>SUM(H128:H137)</f>
        <v>4490.01</v>
      </c>
      <c r="I127" s="75">
        <f>SUM(I128:I137)</f>
        <v>3330.71</v>
      </c>
      <c r="J127" s="76">
        <f>SUM(J128:J137)</f>
        <v>165</v>
      </c>
      <c r="K127" s="75">
        <f>'прил 4'!C124</f>
        <v>156000</v>
      </c>
      <c r="L127" s="75">
        <f>SUM(L128:L137)</f>
        <v>0</v>
      </c>
      <c r="M127" s="75">
        <f>SUM(M128:M137)</f>
        <v>156000</v>
      </c>
      <c r="N127" s="75">
        <f>SUM(N128:N137)</f>
        <v>0</v>
      </c>
      <c r="O127" s="75">
        <f>SUM(O128:O137)</f>
        <v>0</v>
      </c>
      <c r="P127" s="77" t="s">
        <v>503</v>
      </c>
    </row>
    <row r="128" spans="1:16" ht="24.95" customHeight="1" x14ac:dyDescent="0.2">
      <c r="A128" s="80">
        <v>112</v>
      </c>
      <c r="B128" s="79" t="s">
        <v>114</v>
      </c>
      <c r="C128" s="81">
        <v>1917</v>
      </c>
      <c r="D128" s="80"/>
      <c r="E128" s="68" t="s">
        <v>29</v>
      </c>
      <c r="F128" s="80">
        <v>1</v>
      </c>
      <c r="G128" s="80">
        <v>3</v>
      </c>
      <c r="H128" s="80">
        <v>595.9</v>
      </c>
      <c r="I128" s="82">
        <v>415.91</v>
      </c>
      <c r="J128" s="83">
        <v>23</v>
      </c>
      <c r="K128" s="75">
        <f>'прил 4'!C125</f>
        <v>16000</v>
      </c>
      <c r="L128" s="82">
        <v>0</v>
      </c>
      <c r="M128" s="82">
        <v>16000</v>
      </c>
      <c r="N128" s="82">
        <v>0</v>
      </c>
      <c r="O128" s="82">
        <f t="shared" ref="O128:O137" si="6">K128-L128-M128</f>
        <v>0</v>
      </c>
      <c r="P128" s="84" t="s">
        <v>194</v>
      </c>
    </row>
    <row r="129" spans="1:16" ht="24.95" customHeight="1" x14ac:dyDescent="0.2">
      <c r="A129" s="80">
        <v>113</v>
      </c>
      <c r="B129" s="79" t="s">
        <v>599</v>
      </c>
      <c r="C129" s="81">
        <v>1949</v>
      </c>
      <c r="D129" s="80"/>
      <c r="E129" s="68" t="s">
        <v>29</v>
      </c>
      <c r="F129" s="80">
        <v>2</v>
      </c>
      <c r="G129" s="80">
        <v>1</v>
      </c>
      <c r="H129" s="80">
        <v>404.91</v>
      </c>
      <c r="I129" s="82">
        <v>367.3</v>
      </c>
      <c r="J129" s="83">
        <v>13</v>
      </c>
      <c r="K129" s="75">
        <f>'прил 4'!C126</f>
        <v>16000</v>
      </c>
      <c r="L129" s="82">
        <v>0</v>
      </c>
      <c r="M129" s="82">
        <v>16000</v>
      </c>
      <c r="N129" s="82">
        <v>0</v>
      </c>
      <c r="O129" s="82">
        <f t="shared" si="6"/>
        <v>0</v>
      </c>
      <c r="P129" s="84" t="s">
        <v>194</v>
      </c>
    </row>
    <row r="130" spans="1:16" ht="24.95" customHeight="1" x14ac:dyDescent="0.2">
      <c r="A130" s="80">
        <v>114</v>
      </c>
      <c r="B130" s="79" t="s">
        <v>115</v>
      </c>
      <c r="C130" s="81">
        <v>1963</v>
      </c>
      <c r="D130" s="80"/>
      <c r="E130" s="68" t="s">
        <v>29</v>
      </c>
      <c r="F130" s="80">
        <v>2</v>
      </c>
      <c r="G130" s="80">
        <v>1</v>
      </c>
      <c r="H130" s="80">
        <v>323.3</v>
      </c>
      <c r="I130" s="82">
        <v>276.8</v>
      </c>
      <c r="J130" s="83">
        <v>14</v>
      </c>
      <c r="K130" s="75">
        <f>'прил 4'!C127</f>
        <v>16000</v>
      </c>
      <c r="L130" s="82">
        <v>0</v>
      </c>
      <c r="M130" s="82">
        <v>16000</v>
      </c>
      <c r="N130" s="82">
        <v>0</v>
      </c>
      <c r="O130" s="82">
        <f t="shared" si="6"/>
        <v>0</v>
      </c>
      <c r="P130" s="84" t="s">
        <v>194</v>
      </c>
    </row>
    <row r="131" spans="1:16" ht="24.95" customHeight="1" x14ac:dyDescent="0.2">
      <c r="A131" s="80">
        <v>115</v>
      </c>
      <c r="B131" s="79" t="s">
        <v>600</v>
      </c>
      <c r="C131" s="81">
        <v>1963</v>
      </c>
      <c r="D131" s="80"/>
      <c r="E131" s="68" t="s">
        <v>29</v>
      </c>
      <c r="F131" s="80">
        <v>2</v>
      </c>
      <c r="G131" s="80">
        <v>2</v>
      </c>
      <c r="H131" s="80">
        <v>379.2</v>
      </c>
      <c r="I131" s="82">
        <v>365.5</v>
      </c>
      <c r="J131" s="83">
        <v>22</v>
      </c>
      <c r="K131" s="75">
        <f>'прил 4'!C128</f>
        <v>16000</v>
      </c>
      <c r="L131" s="82">
        <v>0</v>
      </c>
      <c r="M131" s="82">
        <v>16000</v>
      </c>
      <c r="N131" s="82">
        <v>0</v>
      </c>
      <c r="O131" s="82">
        <f t="shared" si="6"/>
        <v>0</v>
      </c>
      <c r="P131" s="84" t="s">
        <v>194</v>
      </c>
    </row>
    <row r="132" spans="1:16" ht="24.95" customHeight="1" x14ac:dyDescent="0.2">
      <c r="A132" s="80">
        <v>116</v>
      </c>
      <c r="B132" s="79" t="s">
        <v>601</v>
      </c>
      <c r="C132" s="81">
        <v>1917</v>
      </c>
      <c r="D132" s="80"/>
      <c r="E132" s="68" t="s">
        <v>29</v>
      </c>
      <c r="F132" s="80">
        <v>2</v>
      </c>
      <c r="G132" s="80">
        <v>3</v>
      </c>
      <c r="H132" s="80">
        <v>430.6</v>
      </c>
      <c r="I132" s="82">
        <v>232.8</v>
      </c>
      <c r="J132" s="83">
        <v>13</v>
      </c>
      <c r="K132" s="75">
        <f>'прил 4'!C129</f>
        <v>16000</v>
      </c>
      <c r="L132" s="82">
        <v>0</v>
      </c>
      <c r="M132" s="82">
        <v>16000</v>
      </c>
      <c r="N132" s="82">
        <v>0</v>
      </c>
      <c r="O132" s="82">
        <f t="shared" si="6"/>
        <v>0</v>
      </c>
      <c r="P132" s="84" t="s">
        <v>194</v>
      </c>
    </row>
    <row r="133" spans="1:16" ht="24.95" customHeight="1" x14ac:dyDescent="0.2">
      <c r="A133" s="80">
        <v>117</v>
      </c>
      <c r="B133" s="79" t="s">
        <v>602</v>
      </c>
      <c r="C133" s="81">
        <v>1917</v>
      </c>
      <c r="D133" s="80"/>
      <c r="E133" s="68" t="s">
        <v>29</v>
      </c>
      <c r="F133" s="80">
        <v>1</v>
      </c>
      <c r="G133" s="80">
        <v>1</v>
      </c>
      <c r="H133" s="80">
        <v>581</v>
      </c>
      <c r="I133" s="82">
        <v>333.9</v>
      </c>
      <c r="J133" s="83">
        <v>20</v>
      </c>
      <c r="K133" s="75">
        <f>'прил 4'!C130</f>
        <v>20000</v>
      </c>
      <c r="L133" s="82">
        <v>0</v>
      </c>
      <c r="M133" s="82">
        <v>20000</v>
      </c>
      <c r="N133" s="82">
        <v>0</v>
      </c>
      <c r="O133" s="82">
        <f t="shared" si="6"/>
        <v>0</v>
      </c>
      <c r="P133" s="84" t="s">
        <v>194</v>
      </c>
    </row>
    <row r="134" spans="1:16" ht="24.95" customHeight="1" x14ac:dyDescent="0.2">
      <c r="A134" s="80">
        <v>118</v>
      </c>
      <c r="B134" s="79" t="s">
        <v>603</v>
      </c>
      <c r="C134" s="81">
        <v>1917</v>
      </c>
      <c r="D134" s="80"/>
      <c r="E134" s="68" t="s">
        <v>29</v>
      </c>
      <c r="F134" s="80">
        <v>2</v>
      </c>
      <c r="G134" s="80">
        <v>3</v>
      </c>
      <c r="H134" s="80">
        <v>384</v>
      </c>
      <c r="I134" s="82">
        <v>233.4</v>
      </c>
      <c r="J134" s="83">
        <v>8</v>
      </c>
      <c r="K134" s="75">
        <f>'прил 4'!C131</f>
        <v>12000</v>
      </c>
      <c r="L134" s="82">
        <v>0</v>
      </c>
      <c r="M134" s="82">
        <v>12000</v>
      </c>
      <c r="N134" s="82">
        <v>0</v>
      </c>
      <c r="O134" s="82">
        <f t="shared" si="6"/>
        <v>0</v>
      </c>
      <c r="P134" s="84" t="s">
        <v>194</v>
      </c>
    </row>
    <row r="135" spans="1:16" ht="24.95" customHeight="1" x14ac:dyDescent="0.2">
      <c r="A135" s="80">
        <v>119</v>
      </c>
      <c r="B135" s="79" t="s">
        <v>604</v>
      </c>
      <c r="C135" s="81">
        <v>1917</v>
      </c>
      <c r="D135" s="80"/>
      <c r="E135" s="68" t="s">
        <v>29</v>
      </c>
      <c r="F135" s="80">
        <v>2</v>
      </c>
      <c r="G135" s="80">
        <v>1</v>
      </c>
      <c r="H135" s="80">
        <v>530.4</v>
      </c>
      <c r="I135" s="82">
        <v>367.7</v>
      </c>
      <c r="J135" s="83">
        <v>6</v>
      </c>
      <c r="K135" s="75">
        <f>'прил 4'!C132</f>
        <v>12000</v>
      </c>
      <c r="L135" s="82">
        <v>0</v>
      </c>
      <c r="M135" s="82">
        <v>12000</v>
      </c>
      <c r="N135" s="82">
        <v>0</v>
      </c>
      <c r="O135" s="82">
        <f t="shared" si="6"/>
        <v>0</v>
      </c>
      <c r="P135" s="84" t="s">
        <v>194</v>
      </c>
    </row>
    <row r="136" spans="1:16" ht="24.95" customHeight="1" x14ac:dyDescent="0.2">
      <c r="A136" s="80">
        <v>120</v>
      </c>
      <c r="B136" s="79" t="s">
        <v>605</v>
      </c>
      <c r="C136" s="81">
        <v>1964</v>
      </c>
      <c r="D136" s="80"/>
      <c r="E136" s="68" t="s">
        <v>29</v>
      </c>
      <c r="F136" s="80">
        <v>2</v>
      </c>
      <c r="G136" s="80">
        <v>2</v>
      </c>
      <c r="H136" s="80">
        <v>441.5</v>
      </c>
      <c r="I136" s="82">
        <v>391.8</v>
      </c>
      <c r="J136" s="83">
        <v>21</v>
      </c>
      <c r="K136" s="75">
        <f>'прил 4'!C133</f>
        <v>16000</v>
      </c>
      <c r="L136" s="82">
        <v>0</v>
      </c>
      <c r="M136" s="82">
        <v>16000</v>
      </c>
      <c r="N136" s="82">
        <v>0</v>
      </c>
      <c r="O136" s="82">
        <f t="shared" si="6"/>
        <v>0</v>
      </c>
      <c r="P136" s="84" t="s">
        <v>194</v>
      </c>
    </row>
    <row r="137" spans="1:16" ht="24.95" customHeight="1" x14ac:dyDescent="0.2">
      <c r="A137" s="80">
        <v>121</v>
      </c>
      <c r="B137" s="79" t="s">
        <v>606</v>
      </c>
      <c r="C137" s="81">
        <v>1969</v>
      </c>
      <c r="D137" s="80"/>
      <c r="E137" s="68" t="s">
        <v>29</v>
      </c>
      <c r="F137" s="80">
        <v>2</v>
      </c>
      <c r="G137" s="80">
        <v>1</v>
      </c>
      <c r="H137" s="80">
        <v>419.2</v>
      </c>
      <c r="I137" s="82">
        <v>345.6</v>
      </c>
      <c r="J137" s="83">
        <v>25</v>
      </c>
      <c r="K137" s="75">
        <f>'прил 4'!C134</f>
        <v>16000</v>
      </c>
      <c r="L137" s="82">
        <v>0</v>
      </c>
      <c r="M137" s="82">
        <v>16000</v>
      </c>
      <c r="N137" s="82">
        <v>0</v>
      </c>
      <c r="O137" s="82">
        <f t="shared" si="6"/>
        <v>0</v>
      </c>
      <c r="P137" s="84" t="s">
        <v>194</v>
      </c>
    </row>
    <row r="138" spans="1:16" ht="24.95" customHeight="1" x14ac:dyDescent="0.2">
      <c r="A138" s="85" t="s">
        <v>117</v>
      </c>
      <c r="B138" s="79"/>
      <c r="C138" s="74" t="s">
        <v>28</v>
      </c>
      <c r="D138" s="74" t="s">
        <v>28</v>
      </c>
      <c r="E138" s="74" t="s">
        <v>28</v>
      </c>
      <c r="F138" s="74" t="s">
        <v>28</v>
      </c>
      <c r="G138" s="74" t="s">
        <v>28</v>
      </c>
      <c r="H138" s="75">
        <f>SUM(H139)</f>
        <v>433.8</v>
      </c>
      <c r="I138" s="75">
        <f>SUM(I139)</f>
        <v>392.2</v>
      </c>
      <c r="J138" s="76">
        <f>SUM(J139)</f>
        <v>25</v>
      </c>
      <c r="K138" s="75">
        <f>'прил 4'!C135</f>
        <v>16000</v>
      </c>
      <c r="L138" s="75">
        <f>SUM(L139)</f>
        <v>0</v>
      </c>
      <c r="M138" s="75">
        <f>SUM(M139)</f>
        <v>16000</v>
      </c>
      <c r="N138" s="75">
        <f>SUM(N139)</f>
        <v>0</v>
      </c>
      <c r="O138" s="75">
        <f>SUM(O139)</f>
        <v>0</v>
      </c>
      <c r="P138" s="77" t="s">
        <v>503</v>
      </c>
    </row>
    <row r="139" spans="1:16" ht="24.95" customHeight="1" x14ac:dyDescent="0.2">
      <c r="A139" s="80">
        <v>122</v>
      </c>
      <c r="B139" s="79" t="s">
        <v>607</v>
      </c>
      <c r="C139" s="81">
        <v>1966</v>
      </c>
      <c r="D139" s="80"/>
      <c r="E139" s="68" t="s">
        <v>29</v>
      </c>
      <c r="F139" s="80">
        <v>2</v>
      </c>
      <c r="G139" s="80">
        <v>2</v>
      </c>
      <c r="H139" s="80">
        <v>433.8</v>
      </c>
      <c r="I139" s="82">
        <v>392.2</v>
      </c>
      <c r="J139" s="83">
        <v>25</v>
      </c>
      <c r="K139" s="75">
        <f>'прил 4'!C136</f>
        <v>16000</v>
      </c>
      <c r="L139" s="82">
        <v>0</v>
      </c>
      <c r="M139" s="82">
        <v>16000</v>
      </c>
      <c r="N139" s="82">
        <v>0</v>
      </c>
      <c r="O139" s="82">
        <f>K139-L139-M139</f>
        <v>0</v>
      </c>
      <c r="P139" s="84" t="s">
        <v>194</v>
      </c>
    </row>
    <row r="140" spans="1:16" ht="24.95" customHeight="1" x14ac:dyDescent="0.2">
      <c r="A140" s="85" t="s">
        <v>49</v>
      </c>
      <c r="B140" s="79"/>
      <c r="C140" s="74" t="s">
        <v>28</v>
      </c>
      <c r="D140" s="74" t="s">
        <v>28</v>
      </c>
      <c r="E140" s="74" t="s">
        <v>28</v>
      </c>
      <c r="F140" s="74" t="s">
        <v>28</v>
      </c>
      <c r="G140" s="74" t="s">
        <v>28</v>
      </c>
      <c r="H140" s="75">
        <f>SUM(H141:H144)</f>
        <v>2853.5200000000004</v>
      </c>
      <c r="I140" s="75">
        <f>SUM(I141:I144)</f>
        <v>2675.2000000000003</v>
      </c>
      <c r="J140" s="76">
        <f>SUM(J141:J144)</f>
        <v>197</v>
      </c>
      <c r="K140" s="75">
        <f>'прил 4'!C137</f>
        <v>122000</v>
      </c>
      <c r="L140" s="75">
        <f>SUM(L141:L144)</f>
        <v>0</v>
      </c>
      <c r="M140" s="75">
        <f>SUM(M141:M144)</f>
        <v>122000</v>
      </c>
      <c r="N140" s="75">
        <f>SUM(N141:N144)</f>
        <v>0</v>
      </c>
      <c r="O140" s="75">
        <f>SUM(O141:O144)</f>
        <v>0</v>
      </c>
      <c r="P140" s="77" t="s">
        <v>503</v>
      </c>
    </row>
    <row r="141" spans="1:16" ht="24.95" customHeight="1" x14ac:dyDescent="0.2">
      <c r="A141" s="80">
        <v>123</v>
      </c>
      <c r="B141" s="79" t="s">
        <v>119</v>
      </c>
      <c r="C141" s="81">
        <v>1976</v>
      </c>
      <c r="D141" s="80"/>
      <c r="E141" s="68" t="s">
        <v>29</v>
      </c>
      <c r="F141" s="80">
        <v>2</v>
      </c>
      <c r="G141" s="80">
        <v>1</v>
      </c>
      <c r="H141" s="80">
        <v>500.8</v>
      </c>
      <c r="I141" s="82">
        <v>446.5</v>
      </c>
      <c r="J141" s="83">
        <v>49</v>
      </c>
      <c r="K141" s="75">
        <f>'прил 4'!C138</f>
        <v>26000</v>
      </c>
      <c r="L141" s="82">
        <v>0</v>
      </c>
      <c r="M141" s="82">
        <v>26000</v>
      </c>
      <c r="N141" s="82">
        <v>0</v>
      </c>
      <c r="O141" s="82">
        <f>K141-L141-M141</f>
        <v>0</v>
      </c>
      <c r="P141" s="84" t="s">
        <v>194</v>
      </c>
    </row>
    <row r="142" spans="1:16" ht="24.95" customHeight="1" x14ac:dyDescent="0.2">
      <c r="A142" s="80">
        <v>124</v>
      </c>
      <c r="B142" s="79" t="s">
        <v>120</v>
      </c>
      <c r="C142" s="81">
        <v>1978</v>
      </c>
      <c r="D142" s="80"/>
      <c r="E142" s="68" t="s">
        <v>29</v>
      </c>
      <c r="F142" s="80">
        <v>2</v>
      </c>
      <c r="G142" s="80">
        <v>2</v>
      </c>
      <c r="H142" s="80">
        <v>732.1</v>
      </c>
      <c r="I142" s="82">
        <v>730.9</v>
      </c>
      <c r="J142" s="83">
        <v>55</v>
      </c>
      <c r="K142" s="75">
        <f>'прил 4'!C139</f>
        <v>32000</v>
      </c>
      <c r="L142" s="82">
        <v>0</v>
      </c>
      <c r="M142" s="82">
        <v>32000</v>
      </c>
      <c r="N142" s="82">
        <v>0</v>
      </c>
      <c r="O142" s="82">
        <f>K142-L142-M142</f>
        <v>0</v>
      </c>
      <c r="P142" s="84" t="s">
        <v>194</v>
      </c>
    </row>
    <row r="143" spans="1:16" ht="24.95" customHeight="1" x14ac:dyDescent="0.2">
      <c r="A143" s="80">
        <v>125</v>
      </c>
      <c r="B143" s="79" t="s">
        <v>608</v>
      </c>
      <c r="C143" s="81">
        <v>1974</v>
      </c>
      <c r="D143" s="80"/>
      <c r="E143" s="68" t="s">
        <v>29</v>
      </c>
      <c r="F143" s="80">
        <v>2</v>
      </c>
      <c r="G143" s="80">
        <v>2</v>
      </c>
      <c r="H143" s="80">
        <v>837.32</v>
      </c>
      <c r="I143" s="82">
        <v>761.2</v>
      </c>
      <c r="J143" s="83">
        <v>44</v>
      </c>
      <c r="K143" s="75">
        <f>'прил 4'!C140</f>
        <v>32000</v>
      </c>
      <c r="L143" s="82">
        <v>0</v>
      </c>
      <c r="M143" s="82">
        <v>32000</v>
      </c>
      <c r="N143" s="82">
        <v>0</v>
      </c>
      <c r="O143" s="82">
        <f>K143-L143-M143</f>
        <v>0</v>
      </c>
      <c r="P143" s="84" t="s">
        <v>194</v>
      </c>
    </row>
    <row r="144" spans="1:16" ht="24.95" customHeight="1" x14ac:dyDescent="0.2">
      <c r="A144" s="80">
        <v>126</v>
      </c>
      <c r="B144" s="79" t="s">
        <v>609</v>
      </c>
      <c r="C144" s="81">
        <v>1978</v>
      </c>
      <c r="D144" s="80"/>
      <c r="E144" s="68" t="s">
        <v>29</v>
      </c>
      <c r="F144" s="80">
        <v>2</v>
      </c>
      <c r="G144" s="80">
        <v>2</v>
      </c>
      <c r="H144" s="80">
        <v>783.3</v>
      </c>
      <c r="I144" s="82">
        <v>736.6</v>
      </c>
      <c r="J144" s="83">
        <v>49</v>
      </c>
      <c r="K144" s="75">
        <f>'прил 4'!C141</f>
        <v>32000</v>
      </c>
      <c r="L144" s="82">
        <v>0</v>
      </c>
      <c r="M144" s="82">
        <v>32000</v>
      </c>
      <c r="N144" s="82">
        <v>0</v>
      </c>
      <c r="O144" s="82">
        <f>K144-L144-M144</f>
        <v>0</v>
      </c>
      <c r="P144" s="84" t="s">
        <v>194</v>
      </c>
    </row>
    <row r="145" spans="1:16" ht="24.95" customHeight="1" x14ac:dyDescent="0.2">
      <c r="A145" s="78" t="s">
        <v>50</v>
      </c>
      <c r="B145" s="79"/>
      <c r="C145" s="74" t="s">
        <v>28</v>
      </c>
      <c r="D145" s="74" t="s">
        <v>28</v>
      </c>
      <c r="E145" s="74" t="s">
        <v>28</v>
      </c>
      <c r="F145" s="74" t="s">
        <v>28</v>
      </c>
      <c r="G145" s="74" t="s">
        <v>28</v>
      </c>
      <c r="H145" s="75">
        <f>SUM(H146:H153)</f>
        <v>5036.7700000000004</v>
      </c>
      <c r="I145" s="75">
        <f>SUM(I146:I153)</f>
        <v>4341.5</v>
      </c>
      <c r="J145" s="76">
        <f>SUM(J146:J153)</f>
        <v>176</v>
      </c>
      <c r="K145" s="75">
        <f>'прил 4'!C142</f>
        <v>210000</v>
      </c>
      <c r="L145" s="75">
        <f>SUM(L146:L153)</f>
        <v>0</v>
      </c>
      <c r="M145" s="75">
        <f>SUM(M146:M153)</f>
        <v>210000</v>
      </c>
      <c r="N145" s="75">
        <f>SUM(N146:N153)</f>
        <v>0</v>
      </c>
      <c r="O145" s="75">
        <f>SUM(O146:O153)</f>
        <v>0</v>
      </c>
      <c r="P145" s="77" t="s">
        <v>503</v>
      </c>
    </row>
    <row r="146" spans="1:16" ht="24.95" customHeight="1" x14ac:dyDescent="0.2">
      <c r="A146" s="80">
        <v>127</v>
      </c>
      <c r="B146" s="79" t="s">
        <v>610</v>
      </c>
      <c r="C146" s="81">
        <v>1957</v>
      </c>
      <c r="D146" s="80"/>
      <c r="E146" s="68" t="s">
        <v>29</v>
      </c>
      <c r="F146" s="80">
        <v>2</v>
      </c>
      <c r="G146" s="80">
        <v>2</v>
      </c>
      <c r="H146" s="80">
        <v>638.70000000000005</v>
      </c>
      <c r="I146" s="82">
        <v>482.5</v>
      </c>
      <c r="J146" s="83">
        <v>20</v>
      </c>
      <c r="K146" s="75">
        <f>'прил 4'!C143</f>
        <v>16000</v>
      </c>
      <c r="L146" s="82">
        <v>0</v>
      </c>
      <c r="M146" s="82">
        <v>16000</v>
      </c>
      <c r="N146" s="82">
        <v>0</v>
      </c>
      <c r="O146" s="82">
        <f t="shared" ref="O146:O153" si="7">K146-L146-M146</f>
        <v>0</v>
      </c>
      <c r="P146" s="84" t="s">
        <v>194</v>
      </c>
    </row>
    <row r="147" spans="1:16" ht="24.95" customHeight="1" x14ac:dyDescent="0.2">
      <c r="A147" s="80">
        <v>128</v>
      </c>
      <c r="B147" s="79" t="s">
        <v>611</v>
      </c>
      <c r="C147" s="81">
        <v>1962</v>
      </c>
      <c r="D147" s="80"/>
      <c r="E147" s="68" t="s">
        <v>29</v>
      </c>
      <c r="F147" s="80">
        <v>2</v>
      </c>
      <c r="G147" s="80">
        <v>2</v>
      </c>
      <c r="H147" s="80">
        <v>388.19</v>
      </c>
      <c r="I147" s="82">
        <v>353.5</v>
      </c>
      <c r="J147" s="83">
        <v>17</v>
      </c>
      <c r="K147" s="75">
        <f>'прил 4'!C144</f>
        <v>18000</v>
      </c>
      <c r="L147" s="82">
        <v>0</v>
      </c>
      <c r="M147" s="82">
        <v>18000</v>
      </c>
      <c r="N147" s="82">
        <v>0</v>
      </c>
      <c r="O147" s="82">
        <f t="shared" si="7"/>
        <v>0</v>
      </c>
      <c r="P147" s="84" t="s">
        <v>194</v>
      </c>
    </row>
    <row r="148" spans="1:16" ht="24.95" customHeight="1" x14ac:dyDescent="0.2">
      <c r="A148" s="80">
        <v>129</v>
      </c>
      <c r="B148" s="79" t="s">
        <v>121</v>
      </c>
      <c r="C148" s="81">
        <v>1964</v>
      </c>
      <c r="D148" s="80"/>
      <c r="E148" s="68" t="s">
        <v>29</v>
      </c>
      <c r="F148" s="80">
        <v>2</v>
      </c>
      <c r="G148" s="80">
        <v>2</v>
      </c>
      <c r="H148" s="80">
        <v>416.68</v>
      </c>
      <c r="I148" s="82">
        <v>378.8</v>
      </c>
      <c r="J148" s="83">
        <v>21</v>
      </c>
      <c r="K148" s="75">
        <f>'прил 4'!C145</f>
        <v>16000</v>
      </c>
      <c r="L148" s="82">
        <v>0</v>
      </c>
      <c r="M148" s="82">
        <v>16000</v>
      </c>
      <c r="N148" s="82">
        <v>0</v>
      </c>
      <c r="O148" s="82">
        <f t="shared" si="7"/>
        <v>0</v>
      </c>
      <c r="P148" s="84" t="s">
        <v>194</v>
      </c>
    </row>
    <row r="149" spans="1:16" ht="24.95" customHeight="1" x14ac:dyDescent="0.2">
      <c r="A149" s="80">
        <v>130</v>
      </c>
      <c r="B149" s="79" t="s">
        <v>612</v>
      </c>
      <c r="C149" s="81">
        <v>1964</v>
      </c>
      <c r="D149" s="80"/>
      <c r="E149" s="68" t="s">
        <v>29</v>
      </c>
      <c r="F149" s="80">
        <v>2</v>
      </c>
      <c r="G149" s="80">
        <v>2</v>
      </c>
      <c r="H149" s="80">
        <v>682.2</v>
      </c>
      <c r="I149" s="82">
        <v>462.4</v>
      </c>
      <c r="J149" s="83">
        <v>12</v>
      </c>
      <c r="K149" s="75">
        <f>'прил 4'!C146</f>
        <v>32000</v>
      </c>
      <c r="L149" s="82">
        <v>0</v>
      </c>
      <c r="M149" s="82">
        <v>32000</v>
      </c>
      <c r="N149" s="82">
        <v>0</v>
      </c>
      <c r="O149" s="82">
        <f t="shared" si="7"/>
        <v>0</v>
      </c>
      <c r="P149" s="84" t="s">
        <v>194</v>
      </c>
    </row>
    <row r="150" spans="1:16" ht="24.95" customHeight="1" x14ac:dyDescent="0.2">
      <c r="A150" s="80">
        <v>131</v>
      </c>
      <c r="B150" s="79" t="s">
        <v>613</v>
      </c>
      <c r="C150" s="81">
        <v>1961</v>
      </c>
      <c r="D150" s="80"/>
      <c r="E150" s="68" t="s">
        <v>29</v>
      </c>
      <c r="F150" s="80">
        <v>2</v>
      </c>
      <c r="G150" s="80">
        <v>2</v>
      </c>
      <c r="H150" s="80">
        <v>799</v>
      </c>
      <c r="I150" s="82">
        <v>742.1</v>
      </c>
      <c r="J150" s="83">
        <v>12</v>
      </c>
      <c r="K150" s="75">
        <f>'прил 4'!C147</f>
        <v>32000</v>
      </c>
      <c r="L150" s="82">
        <v>0</v>
      </c>
      <c r="M150" s="82">
        <v>32000</v>
      </c>
      <c r="N150" s="82">
        <v>0</v>
      </c>
      <c r="O150" s="82">
        <f t="shared" si="7"/>
        <v>0</v>
      </c>
      <c r="P150" s="84" t="s">
        <v>194</v>
      </c>
    </row>
    <row r="151" spans="1:16" ht="24.95" customHeight="1" x14ac:dyDescent="0.2">
      <c r="A151" s="80">
        <v>132</v>
      </c>
      <c r="B151" s="79" t="s">
        <v>614</v>
      </c>
      <c r="C151" s="81">
        <v>1966</v>
      </c>
      <c r="D151" s="80"/>
      <c r="E151" s="68" t="s">
        <v>29</v>
      </c>
      <c r="F151" s="80">
        <v>2</v>
      </c>
      <c r="G151" s="80">
        <v>2</v>
      </c>
      <c r="H151" s="80">
        <v>650.1</v>
      </c>
      <c r="I151" s="82">
        <v>630.9</v>
      </c>
      <c r="J151" s="83">
        <v>33</v>
      </c>
      <c r="K151" s="75">
        <f>'прил 4'!C148</f>
        <v>32000</v>
      </c>
      <c r="L151" s="82">
        <v>0</v>
      </c>
      <c r="M151" s="82">
        <v>32000</v>
      </c>
      <c r="N151" s="82">
        <v>0</v>
      </c>
      <c r="O151" s="82">
        <f t="shared" si="7"/>
        <v>0</v>
      </c>
      <c r="P151" s="84" t="s">
        <v>194</v>
      </c>
    </row>
    <row r="152" spans="1:16" ht="24.95" customHeight="1" x14ac:dyDescent="0.2">
      <c r="A152" s="80">
        <v>133</v>
      </c>
      <c r="B152" s="79" t="s">
        <v>615</v>
      </c>
      <c r="C152" s="81">
        <v>1970</v>
      </c>
      <c r="D152" s="80"/>
      <c r="E152" s="68" t="s">
        <v>29</v>
      </c>
      <c r="F152" s="80">
        <v>2</v>
      </c>
      <c r="G152" s="80">
        <v>2</v>
      </c>
      <c r="H152" s="80">
        <v>726</v>
      </c>
      <c r="I152" s="82">
        <v>654.4</v>
      </c>
      <c r="J152" s="83">
        <v>30</v>
      </c>
      <c r="K152" s="75">
        <f>'прил 4'!C149</f>
        <v>32000</v>
      </c>
      <c r="L152" s="82">
        <v>0</v>
      </c>
      <c r="M152" s="82">
        <v>32000</v>
      </c>
      <c r="N152" s="82">
        <v>0</v>
      </c>
      <c r="O152" s="82">
        <f t="shared" si="7"/>
        <v>0</v>
      </c>
      <c r="P152" s="84" t="s">
        <v>194</v>
      </c>
    </row>
    <row r="153" spans="1:16" ht="24.95" customHeight="1" x14ac:dyDescent="0.2">
      <c r="A153" s="80">
        <v>134</v>
      </c>
      <c r="B153" s="79" t="s">
        <v>616</v>
      </c>
      <c r="C153" s="81">
        <v>1970</v>
      </c>
      <c r="D153" s="80"/>
      <c r="E153" s="68" t="s">
        <v>29</v>
      </c>
      <c r="F153" s="80">
        <v>2</v>
      </c>
      <c r="G153" s="80">
        <v>2</v>
      </c>
      <c r="H153" s="80">
        <v>735.9</v>
      </c>
      <c r="I153" s="82">
        <v>636.9</v>
      </c>
      <c r="J153" s="83">
        <v>31</v>
      </c>
      <c r="K153" s="75">
        <f>'прил 4'!C150</f>
        <v>32000</v>
      </c>
      <c r="L153" s="82">
        <v>0</v>
      </c>
      <c r="M153" s="82">
        <v>32000</v>
      </c>
      <c r="N153" s="82">
        <v>0</v>
      </c>
      <c r="O153" s="82">
        <f t="shared" si="7"/>
        <v>0</v>
      </c>
      <c r="P153" s="84" t="s">
        <v>194</v>
      </c>
    </row>
    <row r="154" spans="1:16" ht="24.95" customHeight="1" x14ac:dyDescent="0.2">
      <c r="A154" s="85" t="s">
        <v>52</v>
      </c>
      <c r="B154" s="79"/>
      <c r="C154" s="74" t="s">
        <v>28</v>
      </c>
      <c r="D154" s="74" t="s">
        <v>28</v>
      </c>
      <c r="E154" s="74" t="s">
        <v>28</v>
      </c>
      <c r="F154" s="74" t="s">
        <v>28</v>
      </c>
      <c r="G154" s="74" t="s">
        <v>28</v>
      </c>
      <c r="H154" s="75">
        <f>SUM(H155:H156)</f>
        <v>435.11</v>
      </c>
      <c r="I154" s="75">
        <f>SUM(I155:I156)</f>
        <v>386.4</v>
      </c>
      <c r="J154" s="76">
        <f>SUM(J155:J156)</f>
        <v>14</v>
      </c>
      <c r="K154" s="75">
        <f>'прил 4'!C151</f>
        <v>36000</v>
      </c>
      <c r="L154" s="75">
        <f>SUM(L155:L156)</f>
        <v>0</v>
      </c>
      <c r="M154" s="75">
        <f>SUM(M155:M156)</f>
        <v>36000</v>
      </c>
      <c r="N154" s="75">
        <f>SUM(N155:N156)</f>
        <v>0</v>
      </c>
      <c r="O154" s="75">
        <f>SUM(O155:O156)</f>
        <v>0</v>
      </c>
      <c r="P154" s="77" t="s">
        <v>503</v>
      </c>
    </row>
    <row r="155" spans="1:16" ht="24.95" customHeight="1" x14ac:dyDescent="0.2">
      <c r="A155" s="80">
        <v>135</v>
      </c>
      <c r="B155" s="79" t="s">
        <v>617</v>
      </c>
      <c r="C155" s="81">
        <v>1904</v>
      </c>
      <c r="D155" s="80"/>
      <c r="E155" s="68" t="s">
        <v>618</v>
      </c>
      <c r="F155" s="80">
        <v>1</v>
      </c>
      <c r="G155" s="80">
        <v>1</v>
      </c>
      <c r="H155" s="80">
        <v>198.11</v>
      </c>
      <c r="I155" s="82">
        <v>175.5</v>
      </c>
      <c r="J155" s="83">
        <v>10</v>
      </c>
      <c r="K155" s="75">
        <f>'прил 4'!C152</f>
        <v>12000</v>
      </c>
      <c r="L155" s="82">
        <v>0</v>
      </c>
      <c r="M155" s="82">
        <v>12000</v>
      </c>
      <c r="N155" s="82">
        <v>0</v>
      </c>
      <c r="O155" s="82">
        <f>K155-L155-M155</f>
        <v>0</v>
      </c>
      <c r="P155" s="84" t="s">
        <v>194</v>
      </c>
    </row>
    <row r="156" spans="1:16" ht="24.95" customHeight="1" x14ac:dyDescent="0.2">
      <c r="A156" s="80">
        <v>136</v>
      </c>
      <c r="B156" s="79" t="s">
        <v>619</v>
      </c>
      <c r="C156" s="81">
        <v>1931</v>
      </c>
      <c r="D156" s="80"/>
      <c r="E156" s="68" t="s">
        <v>29</v>
      </c>
      <c r="F156" s="80">
        <v>1</v>
      </c>
      <c r="G156" s="80">
        <v>3</v>
      </c>
      <c r="H156" s="80">
        <v>237</v>
      </c>
      <c r="I156" s="82">
        <v>210.9</v>
      </c>
      <c r="J156" s="83">
        <v>4</v>
      </c>
      <c r="K156" s="75">
        <f>'прил 4'!C153</f>
        <v>24000</v>
      </c>
      <c r="L156" s="82">
        <v>0</v>
      </c>
      <c r="M156" s="82">
        <v>24000</v>
      </c>
      <c r="N156" s="82">
        <v>0</v>
      </c>
      <c r="O156" s="82">
        <f>K156-L156-M156</f>
        <v>0</v>
      </c>
      <c r="P156" s="84" t="s">
        <v>194</v>
      </c>
    </row>
    <row r="157" spans="1:16" ht="24.95" customHeight="1" x14ac:dyDescent="0.2">
      <c r="A157" s="78" t="s">
        <v>53</v>
      </c>
      <c r="B157" s="79"/>
      <c r="C157" s="74" t="s">
        <v>28</v>
      </c>
      <c r="D157" s="74" t="s">
        <v>28</v>
      </c>
      <c r="E157" s="74" t="s">
        <v>28</v>
      </c>
      <c r="F157" s="74" t="s">
        <v>28</v>
      </c>
      <c r="G157" s="74" t="s">
        <v>28</v>
      </c>
      <c r="H157" s="75">
        <f>SUM(H158:H276)</f>
        <v>456436.60999999993</v>
      </c>
      <c r="I157" s="75">
        <f>SUM(I158:I276)</f>
        <v>378244.61</v>
      </c>
      <c r="J157" s="76">
        <f>SUM(J158:J276)</f>
        <v>20000</v>
      </c>
      <c r="K157" s="75">
        <f>'прил 4'!C154</f>
        <v>16596000</v>
      </c>
      <c r="L157" s="75">
        <f>SUM(L158:L276)</f>
        <v>0</v>
      </c>
      <c r="M157" s="75">
        <f>SUM(M158:M276)</f>
        <v>16596000</v>
      </c>
      <c r="N157" s="75">
        <f>SUM(N158:N276)</f>
        <v>0</v>
      </c>
      <c r="O157" s="75">
        <f>SUM(O158:O276)</f>
        <v>0</v>
      </c>
      <c r="P157" s="77" t="s">
        <v>503</v>
      </c>
    </row>
    <row r="158" spans="1:16" ht="24.95" customHeight="1" x14ac:dyDescent="0.2">
      <c r="A158" s="80">
        <v>137</v>
      </c>
      <c r="B158" s="79" t="s">
        <v>129</v>
      </c>
      <c r="C158" s="81">
        <v>1955</v>
      </c>
      <c r="D158" s="80"/>
      <c r="E158" s="68" t="s">
        <v>29</v>
      </c>
      <c r="F158" s="80">
        <v>2</v>
      </c>
      <c r="G158" s="80">
        <v>1</v>
      </c>
      <c r="H158" s="80">
        <v>461.34</v>
      </c>
      <c r="I158" s="82">
        <v>419.4</v>
      </c>
      <c r="J158" s="83">
        <v>25</v>
      </c>
      <c r="K158" s="75">
        <f>'прил 4'!C155</f>
        <v>16000</v>
      </c>
      <c r="L158" s="82">
        <v>0</v>
      </c>
      <c r="M158" s="82">
        <v>16000</v>
      </c>
      <c r="N158" s="82">
        <v>0</v>
      </c>
      <c r="O158" s="82">
        <f t="shared" ref="O158:O189" si="8">K158-L158-M158</f>
        <v>0</v>
      </c>
      <c r="P158" s="84" t="s">
        <v>194</v>
      </c>
    </row>
    <row r="159" spans="1:16" ht="24.95" customHeight="1" x14ac:dyDescent="0.2">
      <c r="A159" s="80">
        <v>138</v>
      </c>
      <c r="B159" s="79" t="s">
        <v>620</v>
      </c>
      <c r="C159" s="81">
        <v>1959</v>
      </c>
      <c r="D159" s="80"/>
      <c r="E159" s="68" t="s">
        <v>29</v>
      </c>
      <c r="F159" s="80">
        <v>2</v>
      </c>
      <c r="G159" s="80">
        <v>2</v>
      </c>
      <c r="H159" s="80">
        <v>669.02</v>
      </c>
      <c r="I159" s="82">
        <v>608.20000000000005</v>
      </c>
      <c r="J159" s="83">
        <v>36</v>
      </c>
      <c r="K159" s="75">
        <f>'прил 4'!C156</f>
        <v>32000</v>
      </c>
      <c r="L159" s="82">
        <v>0</v>
      </c>
      <c r="M159" s="82">
        <v>32000</v>
      </c>
      <c r="N159" s="82">
        <v>0</v>
      </c>
      <c r="O159" s="82">
        <f t="shared" si="8"/>
        <v>0</v>
      </c>
      <c r="P159" s="84" t="s">
        <v>194</v>
      </c>
    </row>
    <row r="160" spans="1:16" ht="24.95" customHeight="1" x14ac:dyDescent="0.2">
      <c r="A160" s="80">
        <v>139</v>
      </c>
      <c r="B160" s="79" t="s">
        <v>145</v>
      </c>
      <c r="C160" s="81">
        <v>1962</v>
      </c>
      <c r="D160" s="80"/>
      <c r="E160" s="68" t="s">
        <v>29</v>
      </c>
      <c r="F160" s="80">
        <v>2</v>
      </c>
      <c r="G160" s="80">
        <v>1</v>
      </c>
      <c r="H160" s="80">
        <v>298.76</v>
      </c>
      <c r="I160" s="82">
        <v>271.60000000000002</v>
      </c>
      <c r="J160" s="83">
        <v>21</v>
      </c>
      <c r="K160" s="75">
        <f>'прил 4'!C157</f>
        <v>16000</v>
      </c>
      <c r="L160" s="82">
        <v>0</v>
      </c>
      <c r="M160" s="82">
        <v>16000</v>
      </c>
      <c r="N160" s="82">
        <v>0</v>
      </c>
      <c r="O160" s="82">
        <f t="shared" si="8"/>
        <v>0</v>
      </c>
      <c r="P160" s="84" t="s">
        <v>194</v>
      </c>
    </row>
    <row r="161" spans="1:16" ht="24.95" customHeight="1" x14ac:dyDescent="0.2">
      <c r="A161" s="80">
        <v>140</v>
      </c>
      <c r="B161" s="79" t="s">
        <v>621</v>
      </c>
      <c r="C161" s="81">
        <v>1964</v>
      </c>
      <c r="D161" s="80"/>
      <c r="E161" s="68" t="s">
        <v>32</v>
      </c>
      <c r="F161" s="80">
        <v>5</v>
      </c>
      <c r="G161" s="80">
        <v>4</v>
      </c>
      <c r="H161" s="80">
        <v>4703.3</v>
      </c>
      <c r="I161" s="82">
        <v>3568</v>
      </c>
      <c r="J161" s="83">
        <v>166</v>
      </c>
      <c r="K161" s="75">
        <f>'прил 4'!C158</f>
        <v>160000</v>
      </c>
      <c r="L161" s="82">
        <v>0</v>
      </c>
      <c r="M161" s="82">
        <v>160000</v>
      </c>
      <c r="N161" s="82">
        <v>0</v>
      </c>
      <c r="O161" s="82">
        <f t="shared" si="8"/>
        <v>0</v>
      </c>
      <c r="P161" s="84" t="s">
        <v>194</v>
      </c>
    </row>
    <row r="162" spans="1:16" ht="24.95" customHeight="1" x14ac:dyDescent="0.2">
      <c r="A162" s="80">
        <v>141</v>
      </c>
      <c r="B162" s="79" t="s">
        <v>622</v>
      </c>
      <c r="C162" s="81">
        <v>1964</v>
      </c>
      <c r="D162" s="80"/>
      <c r="E162" s="68" t="s">
        <v>70</v>
      </c>
      <c r="F162" s="80">
        <v>5</v>
      </c>
      <c r="G162" s="80">
        <v>4</v>
      </c>
      <c r="H162" s="80">
        <v>4293.43</v>
      </c>
      <c r="I162" s="82">
        <v>3228.5</v>
      </c>
      <c r="J162" s="83">
        <v>173</v>
      </c>
      <c r="K162" s="75">
        <f>'прил 4'!C159</f>
        <v>160000</v>
      </c>
      <c r="L162" s="82">
        <v>0</v>
      </c>
      <c r="M162" s="82">
        <v>160000</v>
      </c>
      <c r="N162" s="82">
        <v>0</v>
      </c>
      <c r="O162" s="82">
        <f t="shared" si="8"/>
        <v>0</v>
      </c>
      <c r="P162" s="84" t="s">
        <v>194</v>
      </c>
    </row>
    <row r="163" spans="1:16" ht="24.95" customHeight="1" x14ac:dyDescent="0.2">
      <c r="A163" s="80">
        <v>142</v>
      </c>
      <c r="B163" s="79" t="s">
        <v>623</v>
      </c>
      <c r="C163" s="81">
        <v>1964</v>
      </c>
      <c r="D163" s="80"/>
      <c r="E163" s="68" t="s">
        <v>70</v>
      </c>
      <c r="F163" s="80">
        <v>5</v>
      </c>
      <c r="G163" s="80">
        <v>4</v>
      </c>
      <c r="H163" s="80">
        <v>4182.2</v>
      </c>
      <c r="I163" s="82">
        <v>3418.61</v>
      </c>
      <c r="J163" s="83">
        <v>183</v>
      </c>
      <c r="K163" s="75">
        <f>'прил 4'!C160</f>
        <v>162000</v>
      </c>
      <c r="L163" s="82">
        <v>0</v>
      </c>
      <c r="M163" s="82">
        <v>162000</v>
      </c>
      <c r="N163" s="82">
        <v>0</v>
      </c>
      <c r="O163" s="82">
        <f t="shared" si="8"/>
        <v>0</v>
      </c>
      <c r="P163" s="84" t="s">
        <v>194</v>
      </c>
    </row>
    <row r="164" spans="1:16" ht="24.95" customHeight="1" x14ac:dyDescent="0.2">
      <c r="A164" s="80">
        <v>143</v>
      </c>
      <c r="B164" s="79" t="s">
        <v>624</v>
      </c>
      <c r="C164" s="81">
        <v>1964</v>
      </c>
      <c r="D164" s="80"/>
      <c r="E164" s="68" t="s">
        <v>29</v>
      </c>
      <c r="F164" s="80">
        <v>5</v>
      </c>
      <c r="G164" s="80">
        <v>4</v>
      </c>
      <c r="H164" s="80">
        <v>3542.3</v>
      </c>
      <c r="I164" s="82">
        <v>3147.2</v>
      </c>
      <c r="J164" s="83">
        <v>163</v>
      </c>
      <c r="K164" s="75">
        <f>'прил 4'!C161</f>
        <v>162000</v>
      </c>
      <c r="L164" s="82">
        <v>0</v>
      </c>
      <c r="M164" s="82">
        <v>162000</v>
      </c>
      <c r="N164" s="82">
        <v>0</v>
      </c>
      <c r="O164" s="82">
        <f t="shared" si="8"/>
        <v>0</v>
      </c>
      <c r="P164" s="84" t="s">
        <v>194</v>
      </c>
    </row>
    <row r="165" spans="1:16" ht="24.95" customHeight="1" x14ac:dyDescent="0.2">
      <c r="A165" s="80">
        <v>144</v>
      </c>
      <c r="B165" s="79" t="s">
        <v>625</v>
      </c>
      <c r="C165" s="81">
        <v>1964</v>
      </c>
      <c r="D165" s="80"/>
      <c r="E165" s="68" t="s">
        <v>70</v>
      </c>
      <c r="F165" s="80">
        <v>5</v>
      </c>
      <c r="G165" s="80">
        <v>4</v>
      </c>
      <c r="H165" s="80">
        <v>4345.8</v>
      </c>
      <c r="I165" s="82">
        <v>3244.5</v>
      </c>
      <c r="J165" s="83">
        <v>160</v>
      </c>
      <c r="K165" s="75">
        <f>'прил 4'!C162</f>
        <v>160000</v>
      </c>
      <c r="L165" s="82">
        <v>0</v>
      </c>
      <c r="M165" s="82">
        <v>160000</v>
      </c>
      <c r="N165" s="82">
        <v>0</v>
      </c>
      <c r="O165" s="82">
        <f t="shared" si="8"/>
        <v>0</v>
      </c>
      <c r="P165" s="84" t="s">
        <v>194</v>
      </c>
    </row>
    <row r="166" spans="1:16" ht="24.95" customHeight="1" x14ac:dyDescent="0.2">
      <c r="A166" s="80">
        <v>145</v>
      </c>
      <c r="B166" s="79" t="s">
        <v>626</v>
      </c>
      <c r="C166" s="81">
        <v>1964</v>
      </c>
      <c r="D166" s="80"/>
      <c r="E166" s="68" t="s">
        <v>70</v>
      </c>
      <c r="F166" s="80">
        <v>5</v>
      </c>
      <c r="G166" s="80">
        <v>4</v>
      </c>
      <c r="H166" s="80">
        <v>4175.1000000000004</v>
      </c>
      <c r="I166" s="82">
        <v>3234.1</v>
      </c>
      <c r="J166" s="83">
        <v>159</v>
      </c>
      <c r="K166" s="75">
        <f>'прил 4'!C163</f>
        <v>160000</v>
      </c>
      <c r="L166" s="82">
        <v>0</v>
      </c>
      <c r="M166" s="82">
        <v>160000</v>
      </c>
      <c r="N166" s="82">
        <v>0</v>
      </c>
      <c r="O166" s="82">
        <f t="shared" si="8"/>
        <v>0</v>
      </c>
      <c r="P166" s="84" t="s">
        <v>194</v>
      </c>
    </row>
    <row r="167" spans="1:16" ht="24.95" customHeight="1" x14ac:dyDescent="0.2">
      <c r="A167" s="80">
        <v>146</v>
      </c>
      <c r="B167" s="79" t="s">
        <v>627</v>
      </c>
      <c r="C167" s="81">
        <v>1964</v>
      </c>
      <c r="D167" s="80"/>
      <c r="E167" s="68" t="s">
        <v>29</v>
      </c>
      <c r="F167" s="80">
        <v>5</v>
      </c>
      <c r="G167" s="80">
        <v>4</v>
      </c>
      <c r="H167" s="80">
        <v>3442.6</v>
      </c>
      <c r="I167" s="82">
        <v>3182.1</v>
      </c>
      <c r="J167" s="83">
        <v>178</v>
      </c>
      <c r="K167" s="75">
        <f>'прил 4'!C164</f>
        <v>160000</v>
      </c>
      <c r="L167" s="82">
        <v>0</v>
      </c>
      <c r="M167" s="82">
        <v>160000</v>
      </c>
      <c r="N167" s="82">
        <v>0</v>
      </c>
      <c r="O167" s="82">
        <f t="shared" si="8"/>
        <v>0</v>
      </c>
      <c r="P167" s="84" t="s">
        <v>194</v>
      </c>
    </row>
    <row r="168" spans="1:16" ht="24.95" customHeight="1" x14ac:dyDescent="0.2">
      <c r="A168" s="80">
        <v>147</v>
      </c>
      <c r="B168" s="79" t="s">
        <v>628</v>
      </c>
      <c r="C168" s="81">
        <v>1964</v>
      </c>
      <c r="D168" s="80"/>
      <c r="E168" s="68" t="s">
        <v>29</v>
      </c>
      <c r="F168" s="80">
        <v>5</v>
      </c>
      <c r="G168" s="80">
        <v>4</v>
      </c>
      <c r="H168" s="80">
        <v>3420.6</v>
      </c>
      <c r="I168" s="82">
        <v>3201.51</v>
      </c>
      <c r="J168" s="83">
        <v>176</v>
      </c>
      <c r="K168" s="75">
        <f>'прил 4'!C165</f>
        <v>160000</v>
      </c>
      <c r="L168" s="82">
        <v>0</v>
      </c>
      <c r="M168" s="82">
        <v>160000</v>
      </c>
      <c r="N168" s="82">
        <v>0</v>
      </c>
      <c r="O168" s="82">
        <f t="shared" si="8"/>
        <v>0</v>
      </c>
      <c r="P168" s="84" t="s">
        <v>194</v>
      </c>
    </row>
    <row r="169" spans="1:16" ht="24.95" customHeight="1" x14ac:dyDescent="0.2">
      <c r="A169" s="80">
        <v>148</v>
      </c>
      <c r="B169" s="79" t="s">
        <v>629</v>
      </c>
      <c r="C169" s="81">
        <v>1964</v>
      </c>
      <c r="D169" s="80"/>
      <c r="E169" s="68" t="s">
        <v>29</v>
      </c>
      <c r="F169" s="80">
        <v>5</v>
      </c>
      <c r="G169" s="80">
        <v>4</v>
      </c>
      <c r="H169" s="80">
        <v>3437.2</v>
      </c>
      <c r="I169" s="82">
        <v>3174.7</v>
      </c>
      <c r="J169" s="83">
        <v>172</v>
      </c>
      <c r="K169" s="75">
        <f>'прил 4'!C166</f>
        <v>160000</v>
      </c>
      <c r="L169" s="82">
        <v>0</v>
      </c>
      <c r="M169" s="82">
        <v>160000</v>
      </c>
      <c r="N169" s="82">
        <v>0</v>
      </c>
      <c r="O169" s="82">
        <f t="shared" si="8"/>
        <v>0</v>
      </c>
      <c r="P169" s="84" t="s">
        <v>194</v>
      </c>
    </row>
    <row r="170" spans="1:16" ht="24.95" customHeight="1" x14ac:dyDescent="0.2">
      <c r="A170" s="80">
        <v>149</v>
      </c>
      <c r="B170" s="79" t="s">
        <v>630</v>
      </c>
      <c r="C170" s="81">
        <v>1965</v>
      </c>
      <c r="D170" s="80"/>
      <c r="E170" s="68" t="s">
        <v>29</v>
      </c>
      <c r="F170" s="80">
        <v>4</v>
      </c>
      <c r="G170" s="80">
        <v>2</v>
      </c>
      <c r="H170" s="80">
        <v>1678</v>
      </c>
      <c r="I170" s="82">
        <v>1300.05</v>
      </c>
      <c r="J170" s="83">
        <v>71</v>
      </c>
      <c r="K170" s="75">
        <f>'прил 4'!C167</f>
        <v>60000</v>
      </c>
      <c r="L170" s="82">
        <v>0</v>
      </c>
      <c r="M170" s="82">
        <v>60000</v>
      </c>
      <c r="N170" s="82">
        <v>0</v>
      </c>
      <c r="O170" s="82">
        <f t="shared" si="8"/>
        <v>0</v>
      </c>
      <c r="P170" s="84" t="s">
        <v>194</v>
      </c>
    </row>
    <row r="171" spans="1:16" ht="24.95" customHeight="1" x14ac:dyDescent="0.2">
      <c r="A171" s="80">
        <v>150</v>
      </c>
      <c r="B171" s="79" t="s">
        <v>631</v>
      </c>
      <c r="C171" s="81">
        <v>1965</v>
      </c>
      <c r="D171" s="80"/>
      <c r="E171" s="68" t="s">
        <v>70</v>
      </c>
      <c r="F171" s="80">
        <v>5</v>
      </c>
      <c r="G171" s="80">
        <v>4</v>
      </c>
      <c r="H171" s="80">
        <v>4093.5</v>
      </c>
      <c r="I171" s="82">
        <v>3233.9</v>
      </c>
      <c r="J171" s="83">
        <v>146</v>
      </c>
      <c r="K171" s="75">
        <f>'прил 4'!C168</f>
        <v>160000</v>
      </c>
      <c r="L171" s="82">
        <v>0</v>
      </c>
      <c r="M171" s="82">
        <v>160000</v>
      </c>
      <c r="N171" s="82">
        <v>0</v>
      </c>
      <c r="O171" s="82">
        <f t="shared" si="8"/>
        <v>0</v>
      </c>
      <c r="P171" s="84" t="s">
        <v>194</v>
      </c>
    </row>
    <row r="172" spans="1:16" ht="24.95" customHeight="1" x14ac:dyDescent="0.2">
      <c r="A172" s="80">
        <v>151</v>
      </c>
      <c r="B172" s="79" t="s">
        <v>632</v>
      </c>
      <c r="C172" s="81">
        <v>1965</v>
      </c>
      <c r="D172" s="80"/>
      <c r="E172" s="68" t="s">
        <v>32</v>
      </c>
      <c r="F172" s="80">
        <v>5</v>
      </c>
      <c r="G172" s="80">
        <v>4</v>
      </c>
      <c r="H172" s="80">
        <v>4580.3999999999996</v>
      </c>
      <c r="I172" s="82">
        <v>3586.9</v>
      </c>
      <c r="J172" s="83">
        <v>150</v>
      </c>
      <c r="K172" s="75">
        <f>'прил 4'!C169</f>
        <v>160000</v>
      </c>
      <c r="L172" s="82">
        <v>0</v>
      </c>
      <c r="M172" s="82">
        <v>160000</v>
      </c>
      <c r="N172" s="82">
        <v>0</v>
      </c>
      <c r="O172" s="82">
        <f t="shared" si="8"/>
        <v>0</v>
      </c>
      <c r="P172" s="84" t="s">
        <v>194</v>
      </c>
    </row>
    <row r="173" spans="1:16" ht="24.95" customHeight="1" x14ac:dyDescent="0.2">
      <c r="A173" s="80">
        <v>152</v>
      </c>
      <c r="B173" s="79" t="s">
        <v>140</v>
      </c>
      <c r="C173" s="81">
        <v>1965</v>
      </c>
      <c r="D173" s="80"/>
      <c r="E173" s="68" t="s">
        <v>32</v>
      </c>
      <c r="F173" s="80">
        <v>5</v>
      </c>
      <c r="G173" s="80">
        <v>3</v>
      </c>
      <c r="H173" s="80">
        <v>3565.2</v>
      </c>
      <c r="I173" s="82">
        <v>2595.4</v>
      </c>
      <c r="J173" s="83">
        <v>173</v>
      </c>
      <c r="K173" s="75">
        <f>'прил 4'!C170</f>
        <v>120000</v>
      </c>
      <c r="L173" s="82">
        <v>0</v>
      </c>
      <c r="M173" s="82">
        <v>120000</v>
      </c>
      <c r="N173" s="82">
        <v>0</v>
      </c>
      <c r="O173" s="82">
        <f t="shared" si="8"/>
        <v>0</v>
      </c>
      <c r="P173" s="84" t="s">
        <v>194</v>
      </c>
    </row>
    <row r="174" spans="1:16" ht="24.95" customHeight="1" x14ac:dyDescent="0.2">
      <c r="A174" s="80">
        <v>153</v>
      </c>
      <c r="B174" s="79" t="s">
        <v>633</v>
      </c>
      <c r="C174" s="81">
        <v>1965</v>
      </c>
      <c r="D174" s="80"/>
      <c r="E174" s="68" t="s">
        <v>70</v>
      </c>
      <c r="F174" s="80">
        <v>5</v>
      </c>
      <c r="G174" s="80">
        <v>4</v>
      </c>
      <c r="H174" s="80">
        <v>3489.7</v>
      </c>
      <c r="I174" s="82">
        <v>3244.79</v>
      </c>
      <c r="J174" s="83">
        <v>153</v>
      </c>
      <c r="K174" s="75">
        <f>'прил 4'!C171</f>
        <v>160000</v>
      </c>
      <c r="L174" s="82">
        <v>0</v>
      </c>
      <c r="M174" s="82">
        <v>160000</v>
      </c>
      <c r="N174" s="82">
        <v>0</v>
      </c>
      <c r="O174" s="82">
        <f t="shared" si="8"/>
        <v>0</v>
      </c>
      <c r="P174" s="84" t="s">
        <v>194</v>
      </c>
    </row>
    <row r="175" spans="1:16" ht="24.95" customHeight="1" x14ac:dyDescent="0.2">
      <c r="A175" s="80">
        <v>154</v>
      </c>
      <c r="B175" s="79" t="s">
        <v>634</v>
      </c>
      <c r="C175" s="81">
        <v>1965</v>
      </c>
      <c r="D175" s="80"/>
      <c r="E175" s="68" t="s">
        <v>32</v>
      </c>
      <c r="F175" s="80">
        <v>5</v>
      </c>
      <c r="G175" s="80">
        <v>3</v>
      </c>
      <c r="H175" s="80">
        <v>3460.4</v>
      </c>
      <c r="I175" s="82">
        <v>2615.6999999999998</v>
      </c>
      <c r="J175" s="83">
        <v>144</v>
      </c>
      <c r="K175" s="75">
        <f>'прил 4'!C172</f>
        <v>120000</v>
      </c>
      <c r="L175" s="82">
        <v>0</v>
      </c>
      <c r="M175" s="82">
        <v>120000</v>
      </c>
      <c r="N175" s="82">
        <v>0</v>
      </c>
      <c r="O175" s="82">
        <f t="shared" si="8"/>
        <v>0</v>
      </c>
      <c r="P175" s="84" t="s">
        <v>194</v>
      </c>
    </row>
    <row r="176" spans="1:16" ht="24.95" customHeight="1" x14ac:dyDescent="0.2">
      <c r="A176" s="80">
        <v>155</v>
      </c>
      <c r="B176" s="79" t="s">
        <v>635</v>
      </c>
      <c r="C176" s="81">
        <v>1965</v>
      </c>
      <c r="D176" s="80"/>
      <c r="E176" s="68" t="s">
        <v>32</v>
      </c>
      <c r="F176" s="80">
        <v>5</v>
      </c>
      <c r="G176" s="80">
        <v>4</v>
      </c>
      <c r="H176" s="80">
        <v>4529.6000000000004</v>
      </c>
      <c r="I176" s="82">
        <v>3508.1</v>
      </c>
      <c r="J176" s="83">
        <v>182</v>
      </c>
      <c r="K176" s="75">
        <f>'прил 4'!C173</f>
        <v>160000</v>
      </c>
      <c r="L176" s="82">
        <v>0</v>
      </c>
      <c r="M176" s="82">
        <v>160000</v>
      </c>
      <c r="N176" s="82">
        <v>0</v>
      </c>
      <c r="O176" s="82">
        <f t="shared" si="8"/>
        <v>0</v>
      </c>
      <c r="P176" s="84" t="s">
        <v>194</v>
      </c>
    </row>
    <row r="177" spans="1:16" ht="24.95" customHeight="1" x14ac:dyDescent="0.2">
      <c r="A177" s="80">
        <v>156</v>
      </c>
      <c r="B177" s="79" t="s">
        <v>636</v>
      </c>
      <c r="C177" s="81">
        <v>1965</v>
      </c>
      <c r="D177" s="80"/>
      <c r="E177" s="68" t="s">
        <v>32</v>
      </c>
      <c r="F177" s="80">
        <v>5</v>
      </c>
      <c r="G177" s="80">
        <v>4</v>
      </c>
      <c r="H177" s="80">
        <v>4746.5</v>
      </c>
      <c r="I177" s="82">
        <v>3570.7</v>
      </c>
      <c r="J177" s="83">
        <v>158</v>
      </c>
      <c r="K177" s="75">
        <f>'прил 4'!C174</f>
        <v>160000</v>
      </c>
      <c r="L177" s="82">
        <v>0</v>
      </c>
      <c r="M177" s="82">
        <v>160000</v>
      </c>
      <c r="N177" s="82">
        <v>0</v>
      </c>
      <c r="O177" s="82">
        <f t="shared" si="8"/>
        <v>0</v>
      </c>
      <c r="P177" s="84" t="s">
        <v>194</v>
      </c>
    </row>
    <row r="178" spans="1:16" ht="24.95" customHeight="1" x14ac:dyDescent="0.2">
      <c r="A178" s="80">
        <v>157</v>
      </c>
      <c r="B178" s="79" t="s">
        <v>134</v>
      </c>
      <c r="C178" s="81">
        <v>1966</v>
      </c>
      <c r="D178" s="80"/>
      <c r="E178" s="68" t="s">
        <v>70</v>
      </c>
      <c r="F178" s="80">
        <v>5</v>
      </c>
      <c r="G178" s="80">
        <v>4</v>
      </c>
      <c r="H178" s="80">
        <v>4448.5</v>
      </c>
      <c r="I178" s="82">
        <v>3985.5</v>
      </c>
      <c r="J178" s="83">
        <v>170</v>
      </c>
      <c r="K178" s="75">
        <f>'прил 4'!C175</f>
        <v>124000</v>
      </c>
      <c r="L178" s="82">
        <v>0</v>
      </c>
      <c r="M178" s="82">
        <v>124000</v>
      </c>
      <c r="N178" s="82">
        <v>0</v>
      </c>
      <c r="O178" s="82">
        <f t="shared" si="8"/>
        <v>0</v>
      </c>
      <c r="P178" s="84" t="s">
        <v>194</v>
      </c>
    </row>
    <row r="179" spans="1:16" ht="24.95" customHeight="1" x14ac:dyDescent="0.2">
      <c r="A179" s="80">
        <v>158</v>
      </c>
      <c r="B179" s="79" t="s">
        <v>135</v>
      </c>
      <c r="C179" s="81">
        <v>1966</v>
      </c>
      <c r="D179" s="80"/>
      <c r="E179" s="68" t="s">
        <v>29</v>
      </c>
      <c r="F179" s="80">
        <v>5</v>
      </c>
      <c r="G179" s="80">
        <v>4</v>
      </c>
      <c r="H179" s="80">
        <v>4464.6000000000004</v>
      </c>
      <c r="I179" s="82">
        <v>3199.7</v>
      </c>
      <c r="J179" s="83">
        <v>164</v>
      </c>
      <c r="K179" s="75">
        <f>'прил 4'!C176</f>
        <v>130000</v>
      </c>
      <c r="L179" s="82">
        <v>0</v>
      </c>
      <c r="M179" s="82">
        <v>130000</v>
      </c>
      <c r="N179" s="82">
        <v>0</v>
      </c>
      <c r="O179" s="82">
        <f t="shared" si="8"/>
        <v>0</v>
      </c>
      <c r="P179" s="84" t="s">
        <v>194</v>
      </c>
    </row>
    <row r="180" spans="1:16" ht="24.95" customHeight="1" x14ac:dyDescent="0.2">
      <c r="A180" s="80">
        <v>159</v>
      </c>
      <c r="B180" s="79" t="s">
        <v>136</v>
      </c>
      <c r="C180" s="81">
        <v>1966</v>
      </c>
      <c r="D180" s="80"/>
      <c r="E180" s="68" t="s">
        <v>29</v>
      </c>
      <c r="F180" s="80">
        <v>5</v>
      </c>
      <c r="G180" s="80">
        <v>4</v>
      </c>
      <c r="H180" s="80">
        <v>4207.2</v>
      </c>
      <c r="I180" s="82">
        <v>3208.9</v>
      </c>
      <c r="J180" s="83">
        <v>199</v>
      </c>
      <c r="K180" s="75">
        <f>'прил 4'!C177</f>
        <v>160000</v>
      </c>
      <c r="L180" s="82">
        <v>0</v>
      </c>
      <c r="M180" s="82">
        <v>160000</v>
      </c>
      <c r="N180" s="82">
        <v>0</v>
      </c>
      <c r="O180" s="82">
        <f t="shared" si="8"/>
        <v>0</v>
      </c>
      <c r="P180" s="84" t="s">
        <v>194</v>
      </c>
    </row>
    <row r="181" spans="1:16" ht="24.95" customHeight="1" x14ac:dyDescent="0.2">
      <c r="A181" s="80">
        <v>160</v>
      </c>
      <c r="B181" s="79" t="s">
        <v>137</v>
      </c>
      <c r="C181" s="81">
        <v>1966</v>
      </c>
      <c r="D181" s="80"/>
      <c r="E181" s="68" t="s">
        <v>29</v>
      </c>
      <c r="F181" s="80">
        <v>4</v>
      </c>
      <c r="G181" s="80">
        <v>2</v>
      </c>
      <c r="H181" s="80">
        <v>1385.45</v>
      </c>
      <c r="I181" s="82">
        <v>1259.5</v>
      </c>
      <c r="J181" s="83">
        <v>91</v>
      </c>
      <c r="K181" s="75">
        <f>'прил 4'!C178</f>
        <v>62000</v>
      </c>
      <c r="L181" s="82">
        <v>0</v>
      </c>
      <c r="M181" s="82">
        <v>62000</v>
      </c>
      <c r="N181" s="82">
        <v>0</v>
      </c>
      <c r="O181" s="82">
        <f t="shared" si="8"/>
        <v>0</v>
      </c>
      <c r="P181" s="84" t="s">
        <v>194</v>
      </c>
    </row>
    <row r="182" spans="1:16" ht="24.95" customHeight="1" x14ac:dyDescent="0.2">
      <c r="A182" s="80">
        <v>161</v>
      </c>
      <c r="B182" s="79" t="s">
        <v>78</v>
      </c>
      <c r="C182" s="81">
        <v>1966</v>
      </c>
      <c r="D182" s="80"/>
      <c r="E182" s="68" t="s">
        <v>29</v>
      </c>
      <c r="F182" s="80">
        <v>5</v>
      </c>
      <c r="G182" s="80">
        <v>4</v>
      </c>
      <c r="H182" s="80">
        <v>4160.3999999999996</v>
      </c>
      <c r="I182" s="82">
        <v>3107.4</v>
      </c>
      <c r="J182" s="83">
        <v>251</v>
      </c>
      <c r="K182" s="75">
        <f>'прил 4'!C179</f>
        <v>160000</v>
      </c>
      <c r="L182" s="82">
        <v>0</v>
      </c>
      <c r="M182" s="82">
        <v>160000</v>
      </c>
      <c r="N182" s="82">
        <v>0</v>
      </c>
      <c r="O182" s="82">
        <f t="shared" si="8"/>
        <v>0</v>
      </c>
      <c r="P182" s="84" t="s">
        <v>194</v>
      </c>
    </row>
    <row r="183" spans="1:16" ht="24.95" customHeight="1" x14ac:dyDescent="0.2">
      <c r="A183" s="80">
        <v>162</v>
      </c>
      <c r="B183" s="79" t="s">
        <v>637</v>
      </c>
      <c r="C183" s="81">
        <v>1966</v>
      </c>
      <c r="D183" s="80"/>
      <c r="E183" s="68" t="s">
        <v>29</v>
      </c>
      <c r="F183" s="80">
        <v>5</v>
      </c>
      <c r="G183" s="80">
        <v>6</v>
      </c>
      <c r="H183" s="80">
        <v>6296.9</v>
      </c>
      <c r="I183" s="82">
        <v>4542.6000000000004</v>
      </c>
      <c r="J183" s="83">
        <v>221</v>
      </c>
      <c r="K183" s="75">
        <f>'прил 4'!C180</f>
        <v>198000</v>
      </c>
      <c r="L183" s="82">
        <v>0</v>
      </c>
      <c r="M183" s="82">
        <v>198000</v>
      </c>
      <c r="N183" s="82">
        <v>0</v>
      </c>
      <c r="O183" s="82">
        <f t="shared" si="8"/>
        <v>0</v>
      </c>
      <c r="P183" s="84" t="s">
        <v>194</v>
      </c>
    </row>
    <row r="184" spans="1:16" ht="24.95" customHeight="1" x14ac:dyDescent="0.2">
      <c r="A184" s="80">
        <v>163</v>
      </c>
      <c r="B184" s="79" t="s">
        <v>638</v>
      </c>
      <c r="C184" s="81">
        <v>1966</v>
      </c>
      <c r="D184" s="80"/>
      <c r="E184" s="68" t="s">
        <v>29</v>
      </c>
      <c r="F184" s="80">
        <v>5</v>
      </c>
      <c r="G184" s="80">
        <v>6</v>
      </c>
      <c r="H184" s="80">
        <v>5955.2</v>
      </c>
      <c r="I184" s="82">
        <v>4573.3999999999996</v>
      </c>
      <c r="J184" s="83">
        <v>290</v>
      </c>
      <c r="K184" s="75">
        <f>'прил 4'!C181</f>
        <v>198000</v>
      </c>
      <c r="L184" s="82">
        <v>0</v>
      </c>
      <c r="M184" s="82">
        <v>198000</v>
      </c>
      <c r="N184" s="82">
        <v>0</v>
      </c>
      <c r="O184" s="82">
        <f t="shared" si="8"/>
        <v>0</v>
      </c>
      <c r="P184" s="84" t="s">
        <v>194</v>
      </c>
    </row>
    <row r="185" spans="1:16" ht="24.95" customHeight="1" x14ac:dyDescent="0.2">
      <c r="A185" s="80">
        <v>164</v>
      </c>
      <c r="B185" s="79" t="s">
        <v>411</v>
      </c>
      <c r="C185" s="81">
        <v>1966</v>
      </c>
      <c r="D185" s="80"/>
      <c r="E185" s="68" t="s">
        <v>29</v>
      </c>
      <c r="F185" s="80">
        <v>5</v>
      </c>
      <c r="G185" s="80">
        <v>6</v>
      </c>
      <c r="H185" s="80">
        <v>4983.6000000000004</v>
      </c>
      <c r="I185" s="82">
        <v>4584</v>
      </c>
      <c r="J185" s="83">
        <v>274</v>
      </c>
      <c r="K185" s="75">
        <f>'прил 4'!C182</f>
        <v>200000</v>
      </c>
      <c r="L185" s="82">
        <v>0</v>
      </c>
      <c r="M185" s="82">
        <v>200000</v>
      </c>
      <c r="N185" s="82">
        <v>0</v>
      </c>
      <c r="O185" s="82">
        <f t="shared" si="8"/>
        <v>0</v>
      </c>
      <c r="P185" s="84" t="s">
        <v>194</v>
      </c>
    </row>
    <row r="186" spans="1:16" ht="24.95" customHeight="1" x14ac:dyDescent="0.2">
      <c r="A186" s="80">
        <v>165</v>
      </c>
      <c r="B186" s="79" t="s">
        <v>141</v>
      </c>
      <c r="C186" s="81">
        <v>1966</v>
      </c>
      <c r="D186" s="80"/>
      <c r="E186" s="68" t="s">
        <v>70</v>
      </c>
      <c r="F186" s="80">
        <v>5</v>
      </c>
      <c r="G186" s="80">
        <v>4</v>
      </c>
      <c r="H186" s="80">
        <v>4398.3999999999996</v>
      </c>
      <c r="I186" s="82">
        <v>3944.9</v>
      </c>
      <c r="J186" s="83">
        <v>144</v>
      </c>
      <c r="K186" s="75">
        <f>'прил 4'!C183</f>
        <v>130000</v>
      </c>
      <c r="L186" s="82">
        <v>0</v>
      </c>
      <c r="M186" s="82">
        <v>130000</v>
      </c>
      <c r="N186" s="82">
        <v>0</v>
      </c>
      <c r="O186" s="82">
        <f t="shared" si="8"/>
        <v>0</v>
      </c>
      <c r="P186" s="84" t="s">
        <v>194</v>
      </c>
    </row>
    <row r="187" spans="1:16" ht="24.95" customHeight="1" x14ac:dyDescent="0.2">
      <c r="A187" s="80">
        <v>166</v>
      </c>
      <c r="B187" s="79" t="s">
        <v>639</v>
      </c>
      <c r="C187" s="81">
        <v>1966</v>
      </c>
      <c r="D187" s="80"/>
      <c r="E187" s="68" t="s">
        <v>70</v>
      </c>
      <c r="F187" s="80">
        <v>5</v>
      </c>
      <c r="G187" s="80">
        <v>4</v>
      </c>
      <c r="H187" s="80">
        <v>4363.3999999999996</v>
      </c>
      <c r="I187" s="82">
        <v>3869</v>
      </c>
      <c r="J187" s="83">
        <v>117</v>
      </c>
      <c r="K187" s="75">
        <f>'прил 4'!C184</f>
        <v>134000</v>
      </c>
      <c r="L187" s="82">
        <v>0</v>
      </c>
      <c r="M187" s="82">
        <v>134000</v>
      </c>
      <c r="N187" s="82">
        <v>0</v>
      </c>
      <c r="O187" s="82">
        <f t="shared" si="8"/>
        <v>0</v>
      </c>
      <c r="P187" s="84" t="s">
        <v>194</v>
      </c>
    </row>
    <row r="188" spans="1:16" ht="24.95" customHeight="1" x14ac:dyDescent="0.2">
      <c r="A188" s="80">
        <v>167</v>
      </c>
      <c r="B188" s="79" t="s">
        <v>640</v>
      </c>
      <c r="C188" s="81">
        <v>1966</v>
      </c>
      <c r="D188" s="80"/>
      <c r="E188" s="68" t="s">
        <v>70</v>
      </c>
      <c r="F188" s="80">
        <v>5</v>
      </c>
      <c r="G188" s="80">
        <v>3</v>
      </c>
      <c r="H188" s="80">
        <v>2833.7</v>
      </c>
      <c r="I188" s="82">
        <v>2588.46</v>
      </c>
      <c r="J188" s="83">
        <v>173</v>
      </c>
      <c r="K188" s="75">
        <f>'прил 4'!C185</f>
        <v>120000</v>
      </c>
      <c r="L188" s="82">
        <v>0</v>
      </c>
      <c r="M188" s="82">
        <v>120000</v>
      </c>
      <c r="N188" s="82">
        <v>0</v>
      </c>
      <c r="O188" s="82">
        <f t="shared" si="8"/>
        <v>0</v>
      </c>
      <c r="P188" s="84" t="s">
        <v>194</v>
      </c>
    </row>
    <row r="189" spans="1:16" ht="24.95" customHeight="1" x14ac:dyDescent="0.2">
      <c r="A189" s="80">
        <v>168</v>
      </c>
      <c r="B189" s="79" t="s">
        <v>641</v>
      </c>
      <c r="C189" s="81">
        <v>1966</v>
      </c>
      <c r="D189" s="80"/>
      <c r="E189" s="68" t="s">
        <v>70</v>
      </c>
      <c r="F189" s="80">
        <v>5</v>
      </c>
      <c r="G189" s="80">
        <v>4</v>
      </c>
      <c r="H189" s="80">
        <v>4721.2</v>
      </c>
      <c r="I189" s="82">
        <v>3953.7</v>
      </c>
      <c r="J189" s="83">
        <v>128</v>
      </c>
      <c r="K189" s="75">
        <f>'прил 4'!C186</f>
        <v>132000</v>
      </c>
      <c r="L189" s="82">
        <v>0</v>
      </c>
      <c r="M189" s="82">
        <v>132000</v>
      </c>
      <c r="N189" s="82">
        <v>0</v>
      </c>
      <c r="O189" s="82">
        <f t="shared" si="8"/>
        <v>0</v>
      </c>
      <c r="P189" s="84" t="s">
        <v>194</v>
      </c>
    </row>
    <row r="190" spans="1:16" ht="24.95" customHeight="1" x14ac:dyDescent="0.2">
      <c r="A190" s="80">
        <v>169</v>
      </c>
      <c r="B190" s="79" t="s">
        <v>642</v>
      </c>
      <c r="C190" s="81">
        <v>1966</v>
      </c>
      <c r="D190" s="80"/>
      <c r="E190" s="68" t="s">
        <v>70</v>
      </c>
      <c r="F190" s="80">
        <v>5</v>
      </c>
      <c r="G190" s="80">
        <v>3</v>
      </c>
      <c r="H190" s="80">
        <v>3323.6</v>
      </c>
      <c r="I190" s="82">
        <v>2483.6999999999998</v>
      </c>
      <c r="J190" s="83">
        <v>126</v>
      </c>
      <c r="K190" s="75">
        <f>'прил 4'!C187</f>
        <v>120000</v>
      </c>
      <c r="L190" s="82">
        <v>0</v>
      </c>
      <c r="M190" s="82">
        <v>120000</v>
      </c>
      <c r="N190" s="82">
        <v>0</v>
      </c>
      <c r="O190" s="82">
        <f t="shared" ref="O190:O221" si="9">K190-L190-M190</f>
        <v>0</v>
      </c>
      <c r="P190" s="84" t="s">
        <v>194</v>
      </c>
    </row>
    <row r="191" spans="1:16" ht="24.95" customHeight="1" x14ac:dyDescent="0.2">
      <c r="A191" s="80">
        <v>170</v>
      </c>
      <c r="B191" s="79" t="s">
        <v>643</v>
      </c>
      <c r="C191" s="81">
        <v>1966</v>
      </c>
      <c r="D191" s="80"/>
      <c r="E191" s="68" t="s">
        <v>32</v>
      </c>
      <c r="F191" s="80">
        <v>5</v>
      </c>
      <c r="G191" s="80">
        <v>3</v>
      </c>
      <c r="H191" s="80">
        <v>2892.57</v>
      </c>
      <c r="I191" s="82">
        <v>2629.61</v>
      </c>
      <c r="J191" s="83">
        <v>133</v>
      </c>
      <c r="K191" s="75">
        <f>'прил 4'!C188</f>
        <v>120000</v>
      </c>
      <c r="L191" s="82">
        <v>0</v>
      </c>
      <c r="M191" s="82">
        <v>120000</v>
      </c>
      <c r="N191" s="82">
        <v>0</v>
      </c>
      <c r="O191" s="82">
        <f t="shared" si="9"/>
        <v>0</v>
      </c>
      <c r="P191" s="84" t="s">
        <v>194</v>
      </c>
    </row>
    <row r="192" spans="1:16" ht="24.95" customHeight="1" x14ac:dyDescent="0.2">
      <c r="A192" s="80">
        <v>171</v>
      </c>
      <c r="B192" s="79" t="s">
        <v>644</v>
      </c>
      <c r="C192" s="81">
        <v>1966</v>
      </c>
      <c r="D192" s="80"/>
      <c r="E192" s="68" t="s">
        <v>29</v>
      </c>
      <c r="F192" s="80">
        <v>5</v>
      </c>
      <c r="G192" s="80">
        <v>3</v>
      </c>
      <c r="H192" s="80">
        <v>2597.6</v>
      </c>
      <c r="I192" s="82">
        <v>2592.1999999999998</v>
      </c>
      <c r="J192" s="83">
        <v>132</v>
      </c>
      <c r="K192" s="75">
        <f>'прил 4'!C189</f>
        <v>120000</v>
      </c>
      <c r="L192" s="82">
        <v>0</v>
      </c>
      <c r="M192" s="82">
        <v>120000</v>
      </c>
      <c r="N192" s="82">
        <v>0</v>
      </c>
      <c r="O192" s="82">
        <f t="shared" si="9"/>
        <v>0</v>
      </c>
      <c r="P192" s="84" t="s">
        <v>194</v>
      </c>
    </row>
    <row r="193" spans="1:16" ht="24.95" customHeight="1" x14ac:dyDescent="0.2">
      <c r="A193" s="80">
        <v>172</v>
      </c>
      <c r="B193" s="79" t="s">
        <v>338</v>
      </c>
      <c r="C193" s="81">
        <v>1967</v>
      </c>
      <c r="D193" s="80"/>
      <c r="E193" s="68" t="s">
        <v>29</v>
      </c>
      <c r="F193" s="80">
        <v>5</v>
      </c>
      <c r="G193" s="80">
        <v>4</v>
      </c>
      <c r="H193" s="80">
        <v>4597.38</v>
      </c>
      <c r="I193" s="82">
        <v>3853.51</v>
      </c>
      <c r="J193" s="83">
        <v>177</v>
      </c>
      <c r="K193" s="75">
        <f>'прил 4'!C190</f>
        <v>128000</v>
      </c>
      <c r="L193" s="82">
        <v>0</v>
      </c>
      <c r="M193" s="82">
        <v>128000</v>
      </c>
      <c r="N193" s="82">
        <v>0</v>
      </c>
      <c r="O193" s="82">
        <f t="shared" si="9"/>
        <v>0</v>
      </c>
      <c r="P193" s="84" t="s">
        <v>194</v>
      </c>
    </row>
    <row r="194" spans="1:16" ht="24.95" customHeight="1" x14ac:dyDescent="0.2">
      <c r="A194" s="80">
        <v>173</v>
      </c>
      <c r="B194" s="79" t="s">
        <v>645</v>
      </c>
      <c r="C194" s="81">
        <v>1967</v>
      </c>
      <c r="D194" s="80"/>
      <c r="E194" s="68" t="s">
        <v>32</v>
      </c>
      <c r="F194" s="80">
        <v>5</v>
      </c>
      <c r="G194" s="80">
        <v>6</v>
      </c>
      <c r="H194" s="80">
        <v>5747.7</v>
      </c>
      <c r="I194" s="82">
        <v>4433.21</v>
      </c>
      <c r="J194" s="83">
        <v>218</v>
      </c>
      <c r="K194" s="75">
        <f>'прил 4'!C191</f>
        <v>180000</v>
      </c>
      <c r="L194" s="82">
        <v>0</v>
      </c>
      <c r="M194" s="82">
        <v>180000</v>
      </c>
      <c r="N194" s="82">
        <v>0</v>
      </c>
      <c r="O194" s="82">
        <f t="shared" si="9"/>
        <v>0</v>
      </c>
      <c r="P194" s="84" t="s">
        <v>194</v>
      </c>
    </row>
    <row r="195" spans="1:16" ht="24.95" customHeight="1" x14ac:dyDescent="0.2">
      <c r="A195" s="80">
        <v>174</v>
      </c>
      <c r="B195" s="79" t="s">
        <v>646</v>
      </c>
      <c r="C195" s="81">
        <v>1967</v>
      </c>
      <c r="D195" s="80"/>
      <c r="E195" s="68" t="s">
        <v>29</v>
      </c>
      <c r="F195" s="80">
        <v>5</v>
      </c>
      <c r="G195" s="80">
        <v>4</v>
      </c>
      <c r="H195" s="80">
        <v>3528.8</v>
      </c>
      <c r="I195" s="82">
        <v>3149.8</v>
      </c>
      <c r="J195" s="83">
        <v>156</v>
      </c>
      <c r="K195" s="75">
        <f>'прил 4'!C192</f>
        <v>156000</v>
      </c>
      <c r="L195" s="82">
        <v>0</v>
      </c>
      <c r="M195" s="82">
        <v>156000</v>
      </c>
      <c r="N195" s="82">
        <v>0</v>
      </c>
      <c r="O195" s="82">
        <f t="shared" si="9"/>
        <v>0</v>
      </c>
      <c r="P195" s="84" t="s">
        <v>194</v>
      </c>
    </row>
    <row r="196" spans="1:16" ht="24.95" customHeight="1" x14ac:dyDescent="0.2">
      <c r="A196" s="80">
        <v>175</v>
      </c>
      <c r="B196" s="79" t="s">
        <v>168</v>
      </c>
      <c r="C196" s="81">
        <v>1967</v>
      </c>
      <c r="D196" s="80"/>
      <c r="E196" s="68" t="s">
        <v>29</v>
      </c>
      <c r="F196" s="80">
        <v>5</v>
      </c>
      <c r="G196" s="80">
        <v>6</v>
      </c>
      <c r="H196" s="80">
        <v>6005.9</v>
      </c>
      <c r="I196" s="82">
        <v>4600.01</v>
      </c>
      <c r="J196" s="83">
        <v>289</v>
      </c>
      <c r="K196" s="75">
        <f>'прил 4'!C193</f>
        <v>200000</v>
      </c>
      <c r="L196" s="82">
        <v>0</v>
      </c>
      <c r="M196" s="82">
        <v>200000</v>
      </c>
      <c r="N196" s="82">
        <v>0</v>
      </c>
      <c r="O196" s="82">
        <f t="shared" si="9"/>
        <v>0</v>
      </c>
      <c r="P196" s="84" t="s">
        <v>194</v>
      </c>
    </row>
    <row r="197" spans="1:16" ht="24.95" customHeight="1" x14ac:dyDescent="0.2">
      <c r="A197" s="80">
        <v>176</v>
      </c>
      <c r="B197" s="79" t="s">
        <v>169</v>
      </c>
      <c r="C197" s="81">
        <v>1967</v>
      </c>
      <c r="D197" s="80"/>
      <c r="E197" s="68" t="s">
        <v>32</v>
      </c>
      <c r="F197" s="80">
        <v>5</v>
      </c>
      <c r="G197" s="80">
        <v>6</v>
      </c>
      <c r="H197" s="80">
        <v>5835.7</v>
      </c>
      <c r="I197" s="82">
        <v>4460.21</v>
      </c>
      <c r="J197" s="83">
        <v>309</v>
      </c>
      <c r="K197" s="75">
        <f>'прил 4'!C194</f>
        <v>180000</v>
      </c>
      <c r="L197" s="82">
        <v>0</v>
      </c>
      <c r="M197" s="82">
        <v>180000</v>
      </c>
      <c r="N197" s="82">
        <v>0</v>
      </c>
      <c r="O197" s="82">
        <f t="shared" si="9"/>
        <v>0</v>
      </c>
      <c r="P197" s="84" t="s">
        <v>194</v>
      </c>
    </row>
    <row r="198" spans="1:16" ht="24.95" customHeight="1" x14ac:dyDescent="0.2">
      <c r="A198" s="80">
        <v>177</v>
      </c>
      <c r="B198" s="79" t="s">
        <v>174</v>
      </c>
      <c r="C198" s="81">
        <v>1967</v>
      </c>
      <c r="D198" s="80"/>
      <c r="E198" s="68" t="s">
        <v>29</v>
      </c>
      <c r="F198" s="80">
        <v>5</v>
      </c>
      <c r="G198" s="80">
        <v>2</v>
      </c>
      <c r="H198" s="80">
        <v>2370.4</v>
      </c>
      <c r="I198" s="82">
        <v>1820.9</v>
      </c>
      <c r="J198" s="83">
        <v>127</v>
      </c>
      <c r="K198" s="75">
        <f>'прил 4'!C195</f>
        <v>80000</v>
      </c>
      <c r="L198" s="82">
        <v>0</v>
      </c>
      <c r="M198" s="82">
        <v>80000</v>
      </c>
      <c r="N198" s="82">
        <v>0</v>
      </c>
      <c r="O198" s="82">
        <f t="shared" si="9"/>
        <v>0</v>
      </c>
      <c r="P198" s="84" t="s">
        <v>194</v>
      </c>
    </row>
    <row r="199" spans="1:16" ht="24.95" customHeight="1" x14ac:dyDescent="0.2">
      <c r="A199" s="80">
        <v>178</v>
      </c>
      <c r="B199" s="79" t="s">
        <v>647</v>
      </c>
      <c r="C199" s="81">
        <v>1967</v>
      </c>
      <c r="D199" s="80"/>
      <c r="E199" s="68" t="s">
        <v>32</v>
      </c>
      <c r="F199" s="80">
        <v>5</v>
      </c>
      <c r="G199" s="80">
        <v>4</v>
      </c>
      <c r="H199" s="80">
        <v>3563.7</v>
      </c>
      <c r="I199" s="82">
        <v>2761.37</v>
      </c>
      <c r="J199" s="83">
        <v>143</v>
      </c>
      <c r="K199" s="75">
        <f>'прил 4'!C196</f>
        <v>120000</v>
      </c>
      <c r="L199" s="82">
        <v>0</v>
      </c>
      <c r="M199" s="82">
        <v>120000</v>
      </c>
      <c r="N199" s="82">
        <v>0</v>
      </c>
      <c r="O199" s="82">
        <f t="shared" si="9"/>
        <v>0</v>
      </c>
      <c r="P199" s="84" t="s">
        <v>194</v>
      </c>
    </row>
    <row r="200" spans="1:16" ht="24.95" customHeight="1" x14ac:dyDescent="0.2">
      <c r="A200" s="80">
        <v>179</v>
      </c>
      <c r="B200" s="79" t="s">
        <v>133</v>
      </c>
      <c r="C200" s="81">
        <v>1967</v>
      </c>
      <c r="D200" s="80"/>
      <c r="E200" s="68" t="s">
        <v>70</v>
      </c>
      <c r="F200" s="80">
        <v>5</v>
      </c>
      <c r="G200" s="80">
        <v>4</v>
      </c>
      <c r="H200" s="80">
        <v>4360.1000000000004</v>
      </c>
      <c r="I200" s="82">
        <v>3585.2</v>
      </c>
      <c r="J200" s="83">
        <v>168</v>
      </c>
      <c r="K200" s="75">
        <f>'прил 4'!C197</f>
        <v>128000</v>
      </c>
      <c r="L200" s="82">
        <v>0</v>
      </c>
      <c r="M200" s="82">
        <v>128000</v>
      </c>
      <c r="N200" s="82">
        <v>0</v>
      </c>
      <c r="O200" s="82">
        <f t="shared" si="9"/>
        <v>0</v>
      </c>
      <c r="P200" s="84" t="s">
        <v>194</v>
      </c>
    </row>
    <row r="201" spans="1:16" ht="24.95" customHeight="1" x14ac:dyDescent="0.2">
      <c r="A201" s="80">
        <v>180</v>
      </c>
      <c r="B201" s="79" t="s">
        <v>138</v>
      </c>
      <c r="C201" s="81">
        <v>1968</v>
      </c>
      <c r="D201" s="80"/>
      <c r="E201" s="68" t="s">
        <v>29</v>
      </c>
      <c r="F201" s="80">
        <v>9</v>
      </c>
      <c r="G201" s="80">
        <v>1</v>
      </c>
      <c r="H201" s="80">
        <v>2538.4</v>
      </c>
      <c r="I201" s="82">
        <v>2271.4</v>
      </c>
      <c r="J201" s="83">
        <v>137</v>
      </c>
      <c r="K201" s="75">
        <f>'прил 4'!C198</f>
        <v>108000</v>
      </c>
      <c r="L201" s="82">
        <v>0</v>
      </c>
      <c r="M201" s="82">
        <v>108000</v>
      </c>
      <c r="N201" s="82">
        <v>0</v>
      </c>
      <c r="O201" s="82">
        <f t="shared" si="9"/>
        <v>0</v>
      </c>
      <c r="P201" s="84" t="s">
        <v>194</v>
      </c>
    </row>
    <row r="202" spans="1:16" ht="24.95" customHeight="1" x14ac:dyDescent="0.2">
      <c r="A202" s="80">
        <v>181</v>
      </c>
      <c r="B202" s="79" t="s">
        <v>648</v>
      </c>
      <c r="C202" s="81">
        <v>1968</v>
      </c>
      <c r="D202" s="80"/>
      <c r="E202" s="68" t="s">
        <v>32</v>
      </c>
      <c r="F202" s="80">
        <v>5</v>
      </c>
      <c r="G202" s="80">
        <v>6</v>
      </c>
      <c r="H202" s="80">
        <v>5805.8</v>
      </c>
      <c r="I202" s="82">
        <v>4393.1000000000004</v>
      </c>
      <c r="J202" s="83">
        <v>209</v>
      </c>
      <c r="K202" s="75">
        <f>'прил 4'!C199</f>
        <v>180000</v>
      </c>
      <c r="L202" s="82">
        <v>0</v>
      </c>
      <c r="M202" s="82">
        <v>180000</v>
      </c>
      <c r="N202" s="82">
        <v>0</v>
      </c>
      <c r="O202" s="82">
        <f t="shared" si="9"/>
        <v>0</v>
      </c>
      <c r="P202" s="84" t="s">
        <v>194</v>
      </c>
    </row>
    <row r="203" spans="1:16" ht="24.95" customHeight="1" x14ac:dyDescent="0.2">
      <c r="A203" s="80">
        <v>182</v>
      </c>
      <c r="B203" s="79" t="s">
        <v>649</v>
      </c>
      <c r="C203" s="81">
        <v>1968</v>
      </c>
      <c r="D203" s="80"/>
      <c r="E203" s="68" t="s">
        <v>32</v>
      </c>
      <c r="F203" s="80">
        <v>5</v>
      </c>
      <c r="G203" s="80">
        <v>4</v>
      </c>
      <c r="H203" s="80">
        <v>5300.7</v>
      </c>
      <c r="I203" s="82">
        <v>3510.4</v>
      </c>
      <c r="J203" s="83">
        <v>141</v>
      </c>
      <c r="K203" s="75">
        <f>'прил 4'!C200</f>
        <v>130000</v>
      </c>
      <c r="L203" s="82">
        <v>0</v>
      </c>
      <c r="M203" s="82">
        <v>130000</v>
      </c>
      <c r="N203" s="82">
        <v>0</v>
      </c>
      <c r="O203" s="82">
        <f t="shared" si="9"/>
        <v>0</v>
      </c>
      <c r="P203" s="84" t="s">
        <v>194</v>
      </c>
    </row>
    <row r="204" spans="1:16" ht="24.95" customHeight="1" x14ac:dyDescent="0.2">
      <c r="A204" s="80">
        <v>183</v>
      </c>
      <c r="B204" s="79" t="s">
        <v>650</v>
      </c>
      <c r="C204" s="81">
        <v>1968</v>
      </c>
      <c r="D204" s="80"/>
      <c r="E204" s="68" t="s">
        <v>29</v>
      </c>
      <c r="F204" s="80">
        <v>5</v>
      </c>
      <c r="G204" s="80">
        <v>4</v>
      </c>
      <c r="H204" s="80">
        <v>4514.18</v>
      </c>
      <c r="I204" s="82">
        <v>4103.8</v>
      </c>
      <c r="J204" s="83">
        <v>140</v>
      </c>
      <c r="K204" s="75">
        <f>'прил 4'!C201</f>
        <v>136000</v>
      </c>
      <c r="L204" s="82">
        <v>0</v>
      </c>
      <c r="M204" s="82">
        <v>136000</v>
      </c>
      <c r="N204" s="82">
        <v>0</v>
      </c>
      <c r="O204" s="82">
        <f t="shared" si="9"/>
        <v>0</v>
      </c>
      <c r="P204" s="84" t="s">
        <v>194</v>
      </c>
    </row>
    <row r="205" spans="1:16" ht="24.95" customHeight="1" x14ac:dyDescent="0.2">
      <c r="A205" s="80">
        <v>184</v>
      </c>
      <c r="B205" s="79" t="s">
        <v>409</v>
      </c>
      <c r="C205" s="81">
        <v>1968</v>
      </c>
      <c r="D205" s="80"/>
      <c r="E205" s="68" t="s">
        <v>29</v>
      </c>
      <c r="F205" s="80">
        <v>5</v>
      </c>
      <c r="G205" s="80">
        <v>3</v>
      </c>
      <c r="H205" s="80">
        <v>3294.28</v>
      </c>
      <c r="I205" s="82">
        <v>2996.11</v>
      </c>
      <c r="J205" s="83">
        <v>387</v>
      </c>
      <c r="K205" s="75">
        <f>'прил 4'!C202</f>
        <v>316000</v>
      </c>
      <c r="L205" s="82">
        <v>0</v>
      </c>
      <c r="M205" s="82">
        <v>316000</v>
      </c>
      <c r="N205" s="82">
        <v>0</v>
      </c>
      <c r="O205" s="82">
        <f t="shared" si="9"/>
        <v>0</v>
      </c>
      <c r="P205" s="84" t="s">
        <v>194</v>
      </c>
    </row>
    <row r="206" spans="1:16" ht="24.95" customHeight="1" x14ac:dyDescent="0.2">
      <c r="A206" s="80">
        <v>185</v>
      </c>
      <c r="B206" s="79" t="s">
        <v>651</v>
      </c>
      <c r="C206" s="81">
        <v>1968</v>
      </c>
      <c r="D206" s="80"/>
      <c r="E206" s="68" t="s">
        <v>32</v>
      </c>
      <c r="F206" s="80">
        <v>5</v>
      </c>
      <c r="G206" s="80">
        <v>6</v>
      </c>
      <c r="H206" s="80">
        <v>4451.2</v>
      </c>
      <c r="I206" s="82">
        <v>4447.8</v>
      </c>
      <c r="J206" s="83">
        <v>222</v>
      </c>
      <c r="K206" s="75">
        <f>'прил 4'!C203</f>
        <v>180000</v>
      </c>
      <c r="L206" s="82">
        <v>0</v>
      </c>
      <c r="M206" s="82">
        <v>180000</v>
      </c>
      <c r="N206" s="82">
        <v>0</v>
      </c>
      <c r="O206" s="82">
        <f t="shared" si="9"/>
        <v>0</v>
      </c>
      <c r="P206" s="84" t="s">
        <v>194</v>
      </c>
    </row>
    <row r="207" spans="1:16" ht="24.95" customHeight="1" x14ac:dyDescent="0.2">
      <c r="A207" s="80">
        <v>186</v>
      </c>
      <c r="B207" s="79" t="s">
        <v>128</v>
      </c>
      <c r="C207" s="81">
        <v>1968</v>
      </c>
      <c r="D207" s="80"/>
      <c r="E207" s="68" t="s">
        <v>29</v>
      </c>
      <c r="F207" s="80">
        <v>5</v>
      </c>
      <c r="G207" s="80">
        <v>4</v>
      </c>
      <c r="H207" s="80">
        <v>2747.3</v>
      </c>
      <c r="I207" s="82">
        <v>2742.2</v>
      </c>
      <c r="J207" s="83">
        <v>179</v>
      </c>
      <c r="K207" s="75">
        <f>'прил 4'!C204</f>
        <v>120000</v>
      </c>
      <c r="L207" s="82">
        <v>0</v>
      </c>
      <c r="M207" s="82">
        <v>120000</v>
      </c>
      <c r="N207" s="82">
        <v>0</v>
      </c>
      <c r="O207" s="82">
        <f t="shared" si="9"/>
        <v>0</v>
      </c>
      <c r="P207" s="84" t="s">
        <v>194</v>
      </c>
    </row>
    <row r="208" spans="1:16" ht="24.95" customHeight="1" x14ac:dyDescent="0.2">
      <c r="A208" s="80">
        <v>187</v>
      </c>
      <c r="B208" s="79" t="s">
        <v>652</v>
      </c>
      <c r="C208" s="81">
        <v>1968</v>
      </c>
      <c r="D208" s="80"/>
      <c r="E208" s="68" t="s">
        <v>29</v>
      </c>
      <c r="F208" s="80">
        <v>5</v>
      </c>
      <c r="G208" s="80">
        <v>4</v>
      </c>
      <c r="H208" s="80">
        <v>3017.74</v>
      </c>
      <c r="I208" s="82">
        <v>2743.6</v>
      </c>
      <c r="J208" s="83">
        <v>135</v>
      </c>
      <c r="K208" s="75">
        <f>'прил 4'!C205</f>
        <v>120000</v>
      </c>
      <c r="L208" s="82">
        <v>0</v>
      </c>
      <c r="M208" s="82">
        <v>120000</v>
      </c>
      <c r="N208" s="82">
        <v>0</v>
      </c>
      <c r="O208" s="82">
        <f t="shared" si="9"/>
        <v>0</v>
      </c>
      <c r="P208" s="84" t="s">
        <v>194</v>
      </c>
    </row>
    <row r="209" spans="1:16" ht="24.95" customHeight="1" x14ac:dyDescent="0.2">
      <c r="A209" s="80">
        <v>188</v>
      </c>
      <c r="B209" s="79" t="s">
        <v>653</v>
      </c>
      <c r="C209" s="81">
        <v>1968</v>
      </c>
      <c r="D209" s="80"/>
      <c r="E209" s="68" t="s">
        <v>29</v>
      </c>
      <c r="F209" s="80">
        <v>5</v>
      </c>
      <c r="G209" s="80">
        <v>4</v>
      </c>
      <c r="H209" s="80">
        <v>2709</v>
      </c>
      <c r="I209" s="82">
        <v>2706.3</v>
      </c>
      <c r="J209" s="83">
        <v>130</v>
      </c>
      <c r="K209" s="75">
        <f>'прил 4'!C206</f>
        <v>120000</v>
      </c>
      <c r="L209" s="82">
        <v>0</v>
      </c>
      <c r="M209" s="82">
        <v>120000</v>
      </c>
      <c r="N209" s="82">
        <v>0</v>
      </c>
      <c r="O209" s="82">
        <f t="shared" si="9"/>
        <v>0</v>
      </c>
      <c r="P209" s="84" t="s">
        <v>194</v>
      </c>
    </row>
    <row r="210" spans="1:16" ht="24.95" customHeight="1" x14ac:dyDescent="0.2">
      <c r="A210" s="80">
        <v>189</v>
      </c>
      <c r="B210" s="79" t="s">
        <v>654</v>
      </c>
      <c r="C210" s="81">
        <v>1968</v>
      </c>
      <c r="D210" s="80"/>
      <c r="E210" s="68" t="s">
        <v>29</v>
      </c>
      <c r="F210" s="80">
        <v>5</v>
      </c>
      <c r="G210" s="80">
        <v>3</v>
      </c>
      <c r="H210" s="80">
        <v>2987.6</v>
      </c>
      <c r="I210" s="82">
        <v>2967.15</v>
      </c>
      <c r="J210" s="83">
        <v>320</v>
      </c>
      <c r="K210" s="75">
        <f>'прил 4'!C207</f>
        <v>320000</v>
      </c>
      <c r="L210" s="82">
        <v>0</v>
      </c>
      <c r="M210" s="82">
        <v>320000</v>
      </c>
      <c r="N210" s="82">
        <v>0</v>
      </c>
      <c r="O210" s="82">
        <f t="shared" si="9"/>
        <v>0</v>
      </c>
      <c r="P210" s="84" t="s">
        <v>194</v>
      </c>
    </row>
    <row r="211" spans="1:16" ht="24.95" customHeight="1" x14ac:dyDescent="0.2">
      <c r="A211" s="80">
        <v>190</v>
      </c>
      <c r="B211" s="79" t="s">
        <v>142</v>
      </c>
      <c r="C211" s="81">
        <v>1968</v>
      </c>
      <c r="D211" s="80"/>
      <c r="E211" s="68" t="s">
        <v>29</v>
      </c>
      <c r="F211" s="80">
        <v>5</v>
      </c>
      <c r="G211" s="80">
        <v>4</v>
      </c>
      <c r="H211" s="80">
        <v>3894.7</v>
      </c>
      <c r="I211" s="82">
        <v>3820.7</v>
      </c>
      <c r="J211" s="83">
        <v>177</v>
      </c>
      <c r="K211" s="75">
        <f>'прил 4'!C208</f>
        <v>132000</v>
      </c>
      <c r="L211" s="82">
        <v>0</v>
      </c>
      <c r="M211" s="82">
        <v>132000</v>
      </c>
      <c r="N211" s="82">
        <v>0</v>
      </c>
      <c r="O211" s="82">
        <f t="shared" si="9"/>
        <v>0</v>
      </c>
      <c r="P211" s="84" t="s">
        <v>194</v>
      </c>
    </row>
    <row r="212" spans="1:16" ht="24.95" customHeight="1" x14ac:dyDescent="0.2">
      <c r="A212" s="80">
        <v>191</v>
      </c>
      <c r="B212" s="79" t="s">
        <v>655</v>
      </c>
      <c r="C212" s="81">
        <v>1969</v>
      </c>
      <c r="D212" s="80"/>
      <c r="E212" s="68" t="s">
        <v>29</v>
      </c>
      <c r="F212" s="80">
        <v>9</v>
      </c>
      <c r="G212" s="80">
        <v>1</v>
      </c>
      <c r="H212" s="80">
        <v>3494.5</v>
      </c>
      <c r="I212" s="82">
        <v>2223.21</v>
      </c>
      <c r="J212" s="83">
        <v>122</v>
      </c>
      <c r="K212" s="75">
        <f>'прил 4'!C209</f>
        <v>108000</v>
      </c>
      <c r="L212" s="82">
        <v>0</v>
      </c>
      <c r="M212" s="82">
        <v>108000</v>
      </c>
      <c r="N212" s="82">
        <v>0</v>
      </c>
      <c r="O212" s="82">
        <f t="shared" si="9"/>
        <v>0</v>
      </c>
      <c r="P212" s="84" t="s">
        <v>194</v>
      </c>
    </row>
    <row r="213" spans="1:16" ht="24.95" customHeight="1" x14ac:dyDescent="0.2">
      <c r="A213" s="80">
        <v>192</v>
      </c>
      <c r="B213" s="79" t="s">
        <v>656</v>
      </c>
      <c r="C213" s="81">
        <v>1969</v>
      </c>
      <c r="D213" s="80"/>
      <c r="E213" s="68" t="s">
        <v>29</v>
      </c>
      <c r="F213" s="80">
        <v>5</v>
      </c>
      <c r="G213" s="80">
        <v>2</v>
      </c>
      <c r="H213" s="80">
        <v>1950.85</v>
      </c>
      <c r="I213" s="82">
        <v>1773.52</v>
      </c>
      <c r="J213" s="83">
        <v>96</v>
      </c>
      <c r="K213" s="75">
        <f>'прил 4'!C210</f>
        <v>80000</v>
      </c>
      <c r="L213" s="82">
        <v>0</v>
      </c>
      <c r="M213" s="82">
        <v>80000</v>
      </c>
      <c r="N213" s="82">
        <v>0</v>
      </c>
      <c r="O213" s="82">
        <f t="shared" si="9"/>
        <v>0</v>
      </c>
      <c r="P213" s="84" t="s">
        <v>194</v>
      </c>
    </row>
    <row r="214" spans="1:16" ht="24.95" customHeight="1" x14ac:dyDescent="0.2">
      <c r="A214" s="80">
        <v>193</v>
      </c>
      <c r="B214" s="79" t="s">
        <v>143</v>
      </c>
      <c r="C214" s="81">
        <v>1969</v>
      </c>
      <c r="D214" s="80"/>
      <c r="E214" s="68" t="s">
        <v>29</v>
      </c>
      <c r="F214" s="80">
        <v>5</v>
      </c>
      <c r="G214" s="80">
        <v>6</v>
      </c>
      <c r="H214" s="80">
        <v>4391</v>
      </c>
      <c r="I214" s="82">
        <v>4320.7299999999996</v>
      </c>
      <c r="J214" s="83">
        <v>254</v>
      </c>
      <c r="K214" s="75">
        <f>'прил 4'!C211</f>
        <v>180000</v>
      </c>
      <c r="L214" s="82">
        <v>0</v>
      </c>
      <c r="M214" s="82">
        <v>180000</v>
      </c>
      <c r="N214" s="82">
        <v>0</v>
      </c>
      <c r="O214" s="82">
        <f t="shared" si="9"/>
        <v>0</v>
      </c>
      <c r="P214" s="84" t="s">
        <v>194</v>
      </c>
    </row>
    <row r="215" spans="1:16" ht="24.95" customHeight="1" x14ac:dyDescent="0.2">
      <c r="A215" s="80">
        <v>194</v>
      </c>
      <c r="B215" s="79" t="s">
        <v>657</v>
      </c>
      <c r="C215" s="81">
        <v>1969</v>
      </c>
      <c r="D215" s="80"/>
      <c r="E215" s="68" t="s">
        <v>29</v>
      </c>
      <c r="F215" s="80">
        <v>5</v>
      </c>
      <c r="G215" s="80">
        <v>4</v>
      </c>
      <c r="H215" s="80">
        <v>2707.4</v>
      </c>
      <c r="I215" s="82">
        <v>2700.3</v>
      </c>
      <c r="J215" s="83">
        <v>115</v>
      </c>
      <c r="K215" s="75">
        <f>'прил 4'!C212</f>
        <v>120000</v>
      </c>
      <c r="L215" s="82">
        <v>0</v>
      </c>
      <c r="M215" s="82">
        <v>120000</v>
      </c>
      <c r="N215" s="82">
        <v>0</v>
      </c>
      <c r="O215" s="82">
        <f t="shared" si="9"/>
        <v>0</v>
      </c>
      <c r="P215" s="84" t="s">
        <v>194</v>
      </c>
    </row>
    <row r="216" spans="1:16" ht="24.95" customHeight="1" x14ac:dyDescent="0.2">
      <c r="A216" s="80">
        <v>195</v>
      </c>
      <c r="B216" s="79" t="s">
        <v>658</v>
      </c>
      <c r="C216" s="81">
        <v>1969</v>
      </c>
      <c r="D216" s="80"/>
      <c r="E216" s="68" t="s">
        <v>70</v>
      </c>
      <c r="F216" s="80">
        <v>5</v>
      </c>
      <c r="G216" s="80">
        <v>6</v>
      </c>
      <c r="H216" s="80">
        <v>5734</v>
      </c>
      <c r="I216" s="82">
        <v>4399.12</v>
      </c>
      <c r="J216" s="83">
        <v>213</v>
      </c>
      <c r="K216" s="75">
        <f>'прил 4'!C213</f>
        <v>180000</v>
      </c>
      <c r="L216" s="82">
        <v>0</v>
      </c>
      <c r="M216" s="82">
        <v>180000</v>
      </c>
      <c r="N216" s="82">
        <v>0</v>
      </c>
      <c r="O216" s="82">
        <f t="shared" si="9"/>
        <v>0</v>
      </c>
      <c r="P216" s="84" t="s">
        <v>194</v>
      </c>
    </row>
    <row r="217" spans="1:16" ht="24.95" customHeight="1" x14ac:dyDescent="0.2">
      <c r="A217" s="80">
        <v>196</v>
      </c>
      <c r="B217" s="79" t="s">
        <v>659</v>
      </c>
      <c r="C217" s="81">
        <v>1969</v>
      </c>
      <c r="D217" s="80"/>
      <c r="E217" s="68" t="s">
        <v>29</v>
      </c>
      <c r="F217" s="80">
        <v>5</v>
      </c>
      <c r="G217" s="80">
        <v>6</v>
      </c>
      <c r="H217" s="80">
        <v>4422.8</v>
      </c>
      <c r="I217" s="82">
        <v>4420.6000000000004</v>
      </c>
      <c r="J217" s="83">
        <v>241</v>
      </c>
      <c r="K217" s="75">
        <f>'прил 4'!C214</f>
        <v>180000</v>
      </c>
      <c r="L217" s="82">
        <v>0</v>
      </c>
      <c r="M217" s="82">
        <v>180000</v>
      </c>
      <c r="N217" s="82">
        <v>0</v>
      </c>
      <c r="O217" s="82">
        <f t="shared" si="9"/>
        <v>0</v>
      </c>
      <c r="P217" s="84" t="s">
        <v>194</v>
      </c>
    </row>
    <row r="218" spans="1:16" ht="24.95" customHeight="1" x14ac:dyDescent="0.2">
      <c r="A218" s="80">
        <v>197</v>
      </c>
      <c r="B218" s="79" t="s">
        <v>660</v>
      </c>
      <c r="C218" s="81">
        <v>1969</v>
      </c>
      <c r="D218" s="80"/>
      <c r="E218" s="68" t="s">
        <v>29</v>
      </c>
      <c r="F218" s="80">
        <v>5</v>
      </c>
      <c r="G218" s="80">
        <v>4</v>
      </c>
      <c r="H218" s="80">
        <v>2745</v>
      </c>
      <c r="I218" s="82">
        <v>2699.5</v>
      </c>
      <c r="J218" s="83">
        <v>145</v>
      </c>
      <c r="K218" s="75">
        <f>'прил 4'!C215</f>
        <v>120000</v>
      </c>
      <c r="L218" s="82">
        <v>0</v>
      </c>
      <c r="M218" s="82">
        <v>120000</v>
      </c>
      <c r="N218" s="82">
        <v>0</v>
      </c>
      <c r="O218" s="82">
        <f t="shared" si="9"/>
        <v>0</v>
      </c>
      <c r="P218" s="84" t="s">
        <v>194</v>
      </c>
    </row>
    <row r="219" spans="1:16" ht="24.95" customHeight="1" x14ac:dyDescent="0.2">
      <c r="A219" s="80">
        <v>198</v>
      </c>
      <c r="B219" s="79" t="s">
        <v>147</v>
      </c>
      <c r="C219" s="81">
        <v>1969</v>
      </c>
      <c r="D219" s="80"/>
      <c r="E219" s="68" t="s">
        <v>29</v>
      </c>
      <c r="F219" s="80">
        <v>5</v>
      </c>
      <c r="G219" s="80">
        <v>8</v>
      </c>
      <c r="H219" s="80">
        <v>5724</v>
      </c>
      <c r="I219" s="82">
        <v>4747.8</v>
      </c>
      <c r="J219" s="83">
        <v>381</v>
      </c>
      <c r="K219" s="75">
        <f>'прил 4'!C216</f>
        <v>238000</v>
      </c>
      <c r="L219" s="82">
        <v>0</v>
      </c>
      <c r="M219" s="82">
        <v>238000</v>
      </c>
      <c r="N219" s="82">
        <v>0</v>
      </c>
      <c r="O219" s="82">
        <f t="shared" si="9"/>
        <v>0</v>
      </c>
      <c r="P219" s="84" t="s">
        <v>194</v>
      </c>
    </row>
    <row r="220" spans="1:16" ht="24.95" customHeight="1" x14ac:dyDescent="0.2">
      <c r="A220" s="80">
        <v>199</v>
      </c>
      <c r="B220" s="79" t="s">
        <v>661</v>
      </c>
      <c r="C220" s="81">
        <v>1969</v>
      </c>
      <c r="D220" s="80"/>
      <c r="E220" s="68" t="s">
        <v>29</v>
      </c>
      <c r="F220" s="80">
        <v>5</v>
      </c>
      <c r="G220" s="80">
        <v>4</v>
      </c>
      <c r="H220" s="80">
        <v>2689.7</v>
      </c>
      <c r="I220" s="82">
        <v>2684.1</v>
      </c>
      <c r="J220" s="83">
        <v>143</v>
      </c>
      <c r="K220" s="75">
        <f>'прил 4'!C217</f>
        <v>120000</v>
      </c>
      <c r="L220" s="82">
        <v>0</v>
      </c>
      <c r="M220" s="82">
        <v>120000</v>
      </c>
      <c r="N220" s="82">
        <v>0</v>
      </c>
      <c r="O220" s="82">
        <f t="shared" si="9"/>
        <v>0</v>
      </c>
      <c r="P220" s="84" t="s">
        <v>194</v>
      </c>
    </row>
    <row r="221" spans="1:16" ht="24.95" customHeight="1" x14ac:dyDescent="0.2">
      <c r="A221" s="80">
        <v>200</v>
      </c>
      <c r="B221" s="79" t="s">
        <v>414</v>
      </c>
      <c r="C221" s="81">
        <v>1970</v>
      </c>
      <c r="D221" s="80"/>
      <c r="E221" s="68" t="s">
        <v>29</v>
      </c>
      <c r="F221" s="80">
        <v>5</v>
      </c>
      <c r="G221" s="80">
        <v>4</v>
      </c>
      <c r="H221" s="80">
        <v>4093.2</v>
      </c>
      <c r="I221" s="82">
        <v>3152.2</v>
      </c>
      <c r="J221" s="83">
        <v>194</v>
      </c>
      <c r="K221" s="75">
        <f>'прил 4'!C218</f>
        <v>140000</v>
      </c>
      <c r="L221" s="82">
        <v>0</v>
      </c>
      <c r="M221" s="82">
        <v>140000</v>
      </c>
      <c r="N221" s="82">
        <v>0</v>
      </c>
      <c r="O221" s="82">
        <f t="shared" si="9"/>
        <v>0</v>
      </c>
      <c r="P221" s="84" t="s">
        <v>194</v>
      </c>
    </row>
    <row r="222" spans="1:16" ht="24.95" customHeight="1" x14ac:dyDescent="0.2">
      <c r="A222" s="80">
        <v>201</v>
      </c>
      <c r="B222" s="79" t="s">
        <v>662</v>
      </c>
      <c r="C222" s="81">
        <v>1970</v>
      </c>
      <c r="D222" s="80"/>
      <c r="E222" s="68" t="s">
        <v>29</v>
      </c>
      <c r="F222" s="80">
        <v>5</v>
      </c>
      <c r="G222" s="80">
        <v>2</v>
      </c>
      <c r="H222" s="80">
        <v>1929.4</v>
      </c>
      <c r="I222" s="82">
        <v>1779.5</v>
      </c>
      <c r="J222" s="83">
        <v>91</v>
      </c>
      <c r="K222" s="75">
        <f>'прил 4'!C219</f>
        <v>80000</v>
      </c>
      <c r="L222" s="82">
        <v>0</v>
      </c>
      <c r="M222" s="82">
        <v>80000</v>
      </c>
      <c r="N222" s="82">
        <v>0</v>
      </c>
      <c r="O222" s="82">
        <f t="shared" ref="O222:O253" si="10">K222-L222-M222</f>
        <v>0</v>
      </c>
      <c r="P222" s="84" t="s">
        <v>194</v>
      </c>
    </row>
    <row r="223" spans="1:16" ht="24.95" customHeight="1" x14ac:dyDescent="0.2">
      <c r="A223" s="80">
        <v>202</v>
      </c>
      <c r="B223" s="79" t="s">
        <v>663</v>
      </c>
      <c r="C223" s="81">
        <v>1970</v>
      </c>
      <c r="D223" s="80"/>
      <c r="E223" s="68" t="s">
        <v>29</v>
      </c>
      <c r="F223" s="80">
        <v>5</v>
      </c>
      <c r="G223" s="80">
        <v>6</v>
      </c>
      <c r="H223" s="80">
        <v>7066.51</v>
      </c>
      <c r="I223" s="82">
        <v>5940.1</v>
      </c>
      <c r="J223" s="83">
        <v>201</v>
      </c>
      <c r="K223" s="75">
        <f>'прил 4'!C220</f>
        <v>198000</v>
      </c>
      <c r="L223" s="82">
        <v>0</v>
      </c>
      <c r="M223" s="82">
        <v>198000</v>
      </c>
      <c r="N223" s="82">
        <v>0</v>
      </c>
      <c r="O223" s="82">
        <f t="shared" si="10"/>
        <v>0</v>
      </c>
      <c r="P223" s="84" t="s">
        <v>194</v>
      </c>
    </row>
    <row r="224" spans="1:16" ht="24.95" customHeight="1" x14ac:dyDescent="0.2">
      <c r="A224" s="80">
        <v>203</v>
      </c>
      <c r="B224" s="79" t="s">
        <v>664</v>
      </c>
      <c r="C224" s="81">
        <v>1970</v>
      </c>
      <c r="D224" s="80"/>
      <c r="E224" s="68" t="s">
        <v>32</v>
      </c>
      <c r="F224" s="80">
        <v>5</v>
      </c>
      <c r="G224" s="80">
        <v>4</v>
      </c>
      <c r="H224" s="80">
        <v>2725.7</v>
      </c>
      <c r="I224" s="82">
        <v>2721.5</v>
      </c>
      <c r="J224" s="83">
        <v>140</v>
      </c>
      <c r="K224" s="75">
        <f>'прил 4'!C221</f>
        <v>120000</v>
      </c>
      <c r="L224" s="82">
        <v>0</v>
      </c>
      <c r="M224" s="82">
        <v>120000</v>
      </c>
      <c r="N224" s="82">
        <v>0</v>
      </c>
      <c r="O224" s="82">
        <f t="shared" si="10"/>
        <v>0</v>
      </c>
      <c r="P224" s="84" t="s">
        <v>194</v>
      </c>
    </row>
    <row r="225" spans="1:16" ht="24.95" customHeight="1" x14ac:dyDescent="0.2">
      <c r="A225" s="80">
        <v>204</v>
      </c>
      <c r="B225" s="79" t="s">
        <v>665</v>
      </c>
      <c r="C225" s="81">
        <v>1970</v>
      </c>
      <c r="D225" s="80"/>
      <c r="E225" s="68" t="s">
        <v>32</v>
      </c>
      <c r="F225" s="80">
        <v>5</v>
      </c>
      <c r="G225" s="80">
        <v>4</v>
      </c>
      <c r="H225" s="80">
        <v>2694.5</v>
      </c>
      <c r="I225" s="82">
        <v>2692.6</v>
      </c>
      <c r="J225" s="83">
        <v>132</v>
      </c>
      <c r="K225" s="75">
        <f>'прил 4'!C222</f>
        <v>120000</v>
      </c>
      <c r="L225" s="82">
        <v>0</v>
      </c>
      <c r="M225" s="82">
        <v>120000</v>
      </c>
      <c r="N225" s="82">
        <v>0</v>
      </c>
      <c r="O225" s="82">
        <f t="shared" si="10"/>
        <v>0</v>
      </c>
      <c r="P225" s="84" t="s">
        <v>194</v>
      </c>
    </row>
    <row r="226" spans="1:16" ht="24.95" customHeight="1" x14ac:dyDescent="0.2">
      <c r="A226" s="80">
        <v>205</v>
      </c>
      <c r="B226" s="79" t="s">
        <v>666</v>
      </c>
      <c r="C226" s="81">
        <v>1970</v>
      </c>
      <c r="D226" s="80"/>
      <c r="E226" s="68" t="s">
        <v>29</v>
      </c>
      <c r="F226" s="80">
        <v>5</v>
      </c>
      <c r="G226" s="80">
        <v>6</v>
      </c>
      <c r="H226" s="80">
        <v>6919.57</v>
      </c>
      <c r="I226" s="82">
        <v>4464</v>
      </c>
      <c r="J226" s="83">
        <v>217</v>
      </c>
      <c r="K226" s="75">
        <f>'прил 4'!C223</f>
        <v>200000</v>
      </c>
      <c r="L226" s="82">
        <v>0</v>
      </c>
      <c r="M226" s="82">
        <v>200000</v>
      </c>
      <c r="N226" s="82">
        <v>0</v>
      </c>
      <c r="O226" s="82">
        <f t="shared" si="10"/>
        <v>0</v>
      </c>
      <c r="P226" s="84" t="s">
        <v>194</v>
      </c>
    </row>
    <row r="227" spans="1:16" ht="24.95" customHeight="1" x14ac:dyDescent="0.2">
      <c r="A227" s="80">
        <v>206</v>
      </c>
      <c r="B227" s="79" t="s">
        <v>667</v>
      </c>
      <c r="C227" s="81">
        <v>1970</v>
      </c>
      <c r="D227" s="80"/>
      <c r="E227" s="68" t="s">
        <v>29</v>
      </c>
      <c r="F227" s="80">
        <v>5</v>
      </c>
      <c r="G227" s="80">
        <v>8</v>
      </c>
      <c r="H227" s="80">
        <v>6057.7</v>
      </c>
      <c r="I227" s="82">
        <v>5686.1</v>
      </c>
      <c r="J227" s="83">
        <v>287</v>
      </c>
      <c r="K227" s="75">
        <f>'прил 4'!C224</f>
        <v>244000</v>
      </c>
      <c r="L227" s="82">
        <v>0</v>
      </c>
      <c r="M227" s="82">
        <v>244000</v>
      </c>
      <c r="N227" s="82">
        <v>0</v>
      </c>
      <c r="O227" s="82">
        <f t="shared" si="10"/>
        <v>0</v>
      </c>
      <c r="P227" s="84" t="s">
        <v>194</v>
      </c>
    </row>
    <row r="228" spans="1:16" ht="24.95" customHeight="1" x14ac:dyDescent="0.2">
      <c r="A228" s="80">
        <v>207</v>
      </c>
      <c r="B228" s="79" t="s">
        <v>668</v>
      </c>
      <c r="C228" s="81">
        <v>1970</v>
      </c>
      <c r="D228" s="80"/>
      <c r="E228" s="68" t="s">
        <v>29</v>
      </c>
      <c r="F228" s="80">
        <v>5</v>
      </c>
      <c r="G228" s="80">
        <v>4</v>
      </c>
      <c r="H228" s="80">
        <v>4563.79</v>
      </c>
      <c r="I228" s="82">
        <v>4148.91</v>
      </c>
      <c r="J228" s="83">
        <v>146</v>
      </c>
      <c r="K228" s="75">
        <f>'прил 4'!C225</f>
        <v>120000</v>
      </c>
      <c r="L228" s="82">
        <v>0</v>
      </c>
      <c r="M228" s="82">
        <v>120000</v>
      </c>
      <c r="N228" s="82">
        <v>0</v>
      </c>
      <c r="O228" s="82">
        <f t="shared" si="10"/>
        <v>0</v>
      </c>
      <c r="P228" s="84" t="s">
        <v>194</v>
      </c>
    </row>
    <row r="229" spans="1:16" ht="24.95" customHeight="1" x14ac:dyDescent="0.2">
      <c r="A229" s="80">
        <v>208</v>
      </c>
      <c r="B229" s="79" t="s">
        <v>669</v>
      </c>
      <c r="C229" s="81">
        <v>1971</v>
      </c>
      <c r="D229" s="80"/>
      <c r="E229" s="68" t="s">
        <v>29</v>
      </c>
      <c r="F229" s="80">
        <v>5</v>
      </c>
      <c r="G229" s="80">
        <v>8</v>
      </c>
      <c r="H229" s="80">
        <v>5722.1</v>
      </c>
      <c r="I229" s="82">
        <v>5672.31</v>
      </c>
      <c r="J229" s="83">
        <v>267</v>
      </c>
      <c r="K229" s="75">
        <f>'прил 4'!C226</f>
        <v>238000</v>
      </c>
      <c r="L229" s="82">
        <v>0</v>
      </c>
      <c r="M229" s="82">
        <v>238000</v>
      </c>
      <c r="N229" s="82">
        <v>0</v>
      </c>
      <c r="O229" s="82">
        <f t="shared" si="10"/>
        <v>0</v>
      </c>
      <c r="P229" s="84" t="s">
        <v>194</v>
      </c>
    </row>
    <row r="230" spans="1:16" ht="24.95" customHeight="1" x14ac:dyDescent="0.2">
      <c r="A230" s="80">
        <v>209</v>
      </c>
      <c r="B230" s="79" t="s">
        <v>261</v>
      </c>
      <c r="C230" s="81">
        <v>1971</v>
      </c>
      <c r="D230" s="80"/>
      <c r="E230" s="68" t="s">
        <v>29</v>
      </c>
      <c r="F230" s="80">
        <v>9</v>
      </c>
      <c r="G230" s="80">
        <v>1</v>
      </c>
      <c r="H230" s="80">
        <v>4203.88</v>
      </c>
      <c r="I230" s="82">
        <v>2677.6</v>
      </c>
      <c r="J230" s="83">
        <v>138</v>
      </c>
      <c r="K230" s="75">
        <f>'прил 4'!C227</f>
        <v>98000</v>
      </c>
      <c r="L230" s="82">
        <v>0</v>
      </c>
      <c r="M230" s="82">
        <v>98000</v>
      </c>
      <c r="N230" s="82">
        <v>0</v>
      </c>
      <c r="O230" s="82">
        <f t="shared" si="10"/>
        <v>0</v>
      </c>
      <c r="P230" s="84" t="s">
        <v>194</v>
      </c>
    </row>
    <row r="231" spans="1:16" ht="24.95" customHeight="1" x14ac:dyDescent="0.2">
      <c r="A231" s="80">
        <v>210</v>
      </c>
      <c r="B231" s="79" t="s">
        <v>670</v>
      </c>
      <c r="C231" s="81">
        <v>1971</v>
      </c>
      <c r="D231" s="80"/>
      <c r="E231" s="68" t="s">
        <v>32</v>
      </c>
      <c r="F231" s="80">
        <v>5</v>
      </c>
      <c r="G231" s="80">
        <v>6</v>
      </c>
      <c r="H231" s="80">
        <v>5649.6</v>
      </c>
      <c r="I231" s="82">
        <v>4348.6099999999997</v>
      </c>
      <c r="J231" s="83">
        <v>222</v>
      </c>
      <c r="K231" s="75">
        <f>'прил 4'!C228</f>
        <v>180000</v>
      </c>
      <c r="L231" s="82">
        <v>0</v>
      </c>
      <c r="M231" s="82">
        <v>180000</v>
      </c>
      <c r="N231" s="82">
        <v>0</v>
      </c>
      <c r="O231" s="82">
        <f t="shared" si="10"/>
        <v>0</v>
      </c>
      <c r="P231" s="84" t="s">
        <v>194</v>
      </c>
    </row>
    <row r="232" spans="1:16" ht="24.95" customHeight="1" x14ac:dyDescent="0.2">
      <c r="A232" s="80">
        <v>211</v>
      </c>
      <c r="B232" s="79" t="s">
        <v>671</v>
      </c>
      <c r="C232" s="81">
        <v>1971</v>
      </c>
      <c r="D232" s="80"/>
      <c r="E232" s="68" t="s">
        <v>32</v>
      </c>
      <c r="F232" s="80">
        <v>5</v>
      </c>
      <c r="G232" s="80">
        <v>4</v>
      </c>
      <c r="H232" s="80">
        <v>3539.4</v>
      </c>
      <c r="I232" s="82">
        <v>2629.01</v>
      </c>
      <c r="J232" s="83">
        <v>127</v>
      </c>
      <c r="K232" s="75">
        <f>'прил 4'!C229</f>
        <v>120000</v>
      </c>
      <c r="L232" s="82">
        <v>0</v>
      </c>
      <c r="M232" s="82">
        <v>120000</v>
      </c>
      <c r="N232" s="82">
        <v>0</v>
      </c>
      <c r="O232" s="82">
        <f t="shared" si="10"/>
        <v>0</v>
      </c>
      <c r="P232" s="84" t="s">
        <v>194</v>
      </c>
    </row>
    <row r="233" spans="1:16" ht="24.95" customHeight="1" x14ac:dyDescent="0.2">
      <c r="A233" s="80">
        <v>212</v>
      </c>
      <c r="B233" s="79" t="s">
        <v>672</v>
      </c>
      <c r="C233" s="81">
        <v>1971</v>
      </c>
      <c r="D233" s="80"/>
      <c r="E233" s="68" t="s">
        <v>29</v>
      </c>
      <c r="F233" s="80">
        <v>5</v>
      </c>
      <c r="G233" s="80">
        <v>4</v>
      </c>
      <c r="H233" s="80">
        <v>5048.8</v>
      </c>
      <c r="I233" s="82">
        <v>3515.8</v>
      </c>
      <c r="J233" s="83">
        <v>88</v>
      </c>
      <c r="K233" s="75">
        <f>'прил 4'!C230</f>
        <v>100000</v>
      </c>
      <c r="L233" s="82">
        <v>0</v>
      </c>
      <c r="M233" s="82">
        <v>100000</v>
      </c>
      <c r="N233" s="82">
        <v>0</v>
      </c>
      <c r="O233" s="82">
        <f t="shared" si="10"/>
        <v>0</v>
      </c>
      <c r="P233" s="84" t="s">
        <v>194</v>
      </c>
    </row>
    <row r="234" spans="1:16" ht="24.95" customHeight="1" x14ac:dyDescent="0.2">
      <c r="A234" s="80">
        <v>213</v>
      </c>
      <c r="B234" s="79" t="s">
        <v>72</v>
      </c>
      <c r="C234" s="81">
        <v>1963</v>
      </c>
      <c r="D234" s="80"/>
      <c r="E234" s="68" t="s">
        <v>29</v>
      </c>
      <c r="F234" s="80">
        <v>4</v>
      </c>
      <c r="G234" s="80">
        <v>3</v>
      </c>
      <c r="H234" s="80">
        <v>3661.2</v>
      </c>
      <c r="I234" s="82">
        <v>1761.95</v>
      </c>
      <c r="J234" s="83">
        <v>468</v>
      </c>
      <c r="K234" s="75">
        <f>'прил 4'!C231</f>
        <v>236000</v>
      </c>
      <c r="L234" s="82">
        <v>0</v>
      </c>
      <c r="M234" s="82">
        <v>236000</v>
      </c>
      <c r="N234" s="82">
        <v>0</v>
      </c>
      <c r="O234" s="82">
        <f t="shared" si="10"/>
        <v>0</v>
      </c>
      <c r="P234" s="84" t="s">
        <v>194</v>
      </c>
    </row>
    <row r="235" spans="1:16" ht="24.95" customHeight="1" x14ac:dyDescent="0.2">
      <c r="A235" s="80">
        <v>214</v>
      </c>
      <c r="B235" s="79" t="s">
        <v>160</v>
      </c>
      <c r="C235" s="81">
        <v>2000</v>
      </c>
      <c r="D235" s="80"/>
      <c r="E235" s="68" t="s">
        <v>29</v>
      </c>
      <c r="F235" s="80">
        <v>10</v>
      </c>
      <c r="G235" s="80">
        <v>2</v>
      </c>
      <c r="H235" s="80">
        <v>7713.97</v>
      </c>
      <c r="I235" s="82">
        <v>7012.7</v>
      </c>
      <c r="J235" s="83">
        <v>117</v>
      </c>
      <c r="K235" s="75">
        <f>'прил 4'!C232</f>
        <v>138000</v>
      </c>
      <c r="L235" s="82">
        <v>0</v>
      </c>
      <c r="M235" s="82">
        <v>138000</v>
      </c>
      <c r="N235" s="82">
        <v>0</v>
      </c>
      <c r="O235" s="82">
        <f t="shared" si="10"/>
        <v>0</v>
      </c>
      <c r="P235" s="84" t="s">
        <v>194</v>
      </c>
    </row>
    <row r="236" spans="1:16" ht="24.95" customHeight="1" x14ac:dyDescent="0.2">
      <c r="A236" s="80">
        <v>215</v>
      </c>
      <c r="B236" s="79" t="s">
        <v>673</v>
      </c>
      <c r="C236" s="81">
        <v>1960</v>
      </c>
      <c r="D236" s="80"/>
      <c r="E236" s="68" t="s">
        <v>29</v>
      </c>
      <c r="F236" s="80">
        <v>4</v>
      </c>
      <c r="G236" s="80">
        <v>2</v>
      </c>
      <c r="H236" s="80">
        <v>1732.6</v>
      </c>
      <c r="I236" s="82">
        <v>1267.8</v>
      </c>
      <c r="J236" s="83">
        <v>68</v>
      </c>
      <c r="K236" s="75">
        <f>'прил 4'!C233</f>
        <v>64000</v>
      </c>
      <c r="L236" s="82">
        <v>0</v>
      </c>
      <c r="M236" s="82">
        <v>64000</v>
      </c>
      <c r="N236" s="82">
        <v>0</v>
      </c>
      <c r="O236" s="82">
        <f t="shared" si="10"/>
        <v>0</v>
      </c>
      <c r="P236" s="84" t="s">
        <v>194</v>
      </c>
    </row>
    <row r="237" spans="1:16" ht="24.95" customHeight="1" x14ac:dyDescent="0.2">
      <c r="A237" s="80">
        <v>216</v>
      </c>
      <c r="B237" s="79" t="s">
        <v>674</v>
      </c>
      <c r="C237" s="81">
        <v>1960</v>
      </c>
      <c r="D237" s="80"/>
      <c r="E237" s="68" t="s">
        <v>29</v>
      </c>
      <c r="F237" s="80">
        <v>3</v>
      </c>
      <c r="G237" s="80">
        <v>4</v>
      </c>
      <c r="H237" s="80">
        <v>2348.1999999999998</v>
      </c>
      <c r="I237" s="82">
        <v>2050.5</v>
      </c>
      <c r="J237" s="83">
        <v>94</v>
      </c>
      <c r="K237" s="75">
        <f>'прил 4'!C234</f>
        <v>78000</v>
      </c>
      <c r="L237" s="82">
        <v>0</v>
      </c>
      <c r="M237" s="82">
        <v>78000</v>
      </c>
      <c r="N237" s="82">
        <v>0</v>
      </c>
      <c r="O237" s="82">
        <f t="shared" si="10"/>
        <v>0</v>
      </c>
      <c r="P237" s="84" t="s">
        <v>194</v>
      </c>
    </row>
    <row r="238" spans="1:16" ht="24.95" customHeight="1" x14ac:dyDescent="0.2">
      <c r="A238" s="80">
        <v>217</v>
      </c>
      <c r="B238" s="79" t="s">
        <v>675</v>
      </c>
      <c r="C238" s="81">
        <v>1964</v>
      </c>
      <c r="D238" s="80"/>
      <c r="E238" s="68" t="s">
        <v>70</v>
      </c>
      <c r="F238" s="80">
        <v>5</v>
      </c>
      <c r="G238" s="80">
        <v>4</v>
      </c>
      <c r="H238" s="80">
        <v>4124</v>
      </c>
      <c r="I238" s="82">
        <v>3251.85</v>
      </c>
      <c r="J238" s="83">
        <v>184</v>
      </c>
      <c r="K238" s="75">
        <f>'прил 4'!C235</f>
        <v>160000</v>
      </c>
      <c r="L238" s="82">
        <v>0</v>
      </c>
      <c r="M238" s="82">
        <v>160000</v>
      </c>
      <c r="N238" s="82">
        <v>0</v>
      </c>
      <c r="O238" s="82">
        <f t="shared" si="10"/>
        <v>0</v>
      </c>
      <c r="P238" s="84" t="s">
        <v>194</v>
      </c>
    </row>
    <row r="239" spans="1:16" ht="24.95" customHeight="1" x14ac:dyDescent="0.2">
      <c r="A239" s="80">
        <v>218</v>
      </c>
      <c r="B239" s="79" t="s">
        <v>676</v>
      </c>
      <c r="C239" s="81">
        <v>1964</v>
      </c>
      <c r="D239" s="80"/>
      <c r="E239" s="68" t="s">
        <v>70</v>
      </c>
      <c r="F239" s="80">
        <v>5</v>
      </c>
      <c r="G239" s="80">
        <v>4</v>
      </c>
      <c r="H239" s="80">
        <v>4692.6000000000004</v>
      </c>
      <c r="I239" s="82">
        <v>4091.5</v>
      </c>
      <c r="J239" s="83">
        <v>162</v>
      </c>
      <c r="K239" s="75">
        <f>'прил 4'!C236</f>
        <v>134000</v>
      </c>
      <c r="L239" s="82">
        <v>0</v>
      </c>
      <c r="M239" s="82">
        <v>134000</v>
      </c>
      <c r="N239" s="82">
        <v>0</v>
      </c>
      <c r="O239" s="82">
        <f t="shared" si="10"/>
        <v>0</v>
      </c>
      <c r="P239" s="84" t="s">
        <v>194</v>
      </c>
    </row>
    <row r="240" spans="1:16" ht="24.95" customHeight="1" x14ac:dyDescent="0.2">
      <c r="A240" s="80">
        <v>219</v>
      </c>
      <c r="B240" s="79" t="s">
        <v>677</v>
      </c>
      <c r="C240" s="81">
        <v>1964</v>
      </c>
      <c r="D240" s="80"/>
      <c r="E240" s="68" t="s">
        <v>70</v>
      </c>
      <c r="F240" s="80">
        <v>5</v>
      </c>
      <c r="G240" s="80">
        <v>4</v>
      </c>
      <c r="H240" s="80">
        <v>3517.4</v>
      </c>
      <c r="I240" s="82">
        <v>3228.8</v>
      </c>
      <c r="J240" s="83">
        <v>154</v>
      </c>
      <c r="K240" s="75">
        <f>'прил 4'!C237</f>
        <v>160000</v>
      </c>
      <c r="L240" s="82">
        <v>0</v>
      </c>
      <c r="M240" s="82">
        <v>160000</v>
      </c>
      <c r="N240" s="82">
        <v>0</v>
      </c>
      <c r="O240" s="82">
        <f t="shared" si="10"/>
        <v>0</v>
      </c>
      <c r="P240" s="84" t="s">
        <v>194</v>
      </c>
    </row>
    <row r="241" spans="1:16" ht="24.95" customHeight="1" x14ac:dyDescent="0.2">
      <c r="A241" s="80">
        <v>220</v>
      </c>
      <c r="B241" s="79" t="s">
        <v>678</v>
      </c>
      <c r="C241" s="81">
        <v>1965</v>
      </c>
      <c r="D241" s="80"/>
      <c r="E241" s="68" t="s">
        <v>32</v>
      </c>
      <c r="F241" s="80">
        <v>5</v>
      </c>
      <c r="G241" s="80">
        <v>3</v>
      </c>
      <c r="H241" s="80">
        <v>3329.6</v>
      </c>
      <c r="I241" s="82">
        <v>2602.4</v>
      </c>
      <c r="J241" s="83">
        <v>110</v>
      </c>
      <c r="K241" s="75">
        <f>'прил 4'!C238</f>
        <v>120000</v>
      </c>
      <c r="L241" s="82">
        <v>0</v>
      </c>
      <c r="M241" s="82">
        <v>120000</v>
      </c>
      <c r="N241" s="82">
        <v>0</v>
      </c>
      <c r="O241" s="82">
        <f t="shared" si="10"/>
        <v>0</v>
      </c>
      <c r="P241" s="84" t="s">
        <v>194</v>
      </c>
    </row>
    <row r="242" spans="1:16" ht="24.95" customHeight="1" x14ac:dyDescent="0.2">
      <c r="A242" s="80">
        <v>221</v>
      </c>
      <c r="B242" s="79" t="s">
        <v>679</v>
      </c>
      <c r="C242" s="81">
        <v>1965</v>
      </c>
      <c r="D242" s="80"/>
      <c r="E242" s="68" t="s">
        <v>70</v>
      </c>
      <c r="F242" s="80">
        <v>5</v>
      </c>
      <c r="G242" s="80">
        <v>4</v>
      </c>
      <c r="H242" s="80">
        <v>3602.72</v>
      </c>
      <c r="I242" s="82">
        <v>3230.2</v>
      </c>
      <c r="J242" s="83">
        <v>167</v>
      </c>
      <c r="K242" s="75">
        <f>'прил 4'!C239</f>
        <v>162000</v>
      </c>
      <c r="L242" s="82">
        <v>0</v>
      </c>
      <c r="M242" s="82">
        <v>162000</v>
      </c>
      <c r="N242" s="82">
        <v>0</v>
      </c>
      <c r="O242" s="82">
        <f t="shared" si="10"/>
        <v>0</v>
      </c>
      <c r="P242" s="84" t="s">
        <v>194</v>
      </c>
    </row>
    <row r="243" spans="1:16" ht="24.95" customHeight="1" x14ac:dyDescent="0.2">
      <c r="A243" s="80">
        <v>222</v>
      </c>
      <c r="B243" s="79" t="s">
        <v>680</v>
      </c>
      <c r="C243" s="81">
        <v>1965</v>
      </c>
      <c r="D243" s="80"/>
      <c r="E243" s="68" t="s">
        <v>32</v>
      </c>
      <c r="F243" s="80">
        <v>5</v>
      </c>
      <c r="G243" s="80">
        <v>4</v>
      </c>
      <c r="H243" s="80">
        <v>4533.8999999999996</v>
      </c>
      <c r="I243" s="82">
        <v>3549.31</v>
      </c>
      <c r="J243" s="83">
        <v>217</v>
      </c>
      <c r="K243" s="75">
        <f>'прил 4'!C240</f>
        <v>160000</v>
      </c>
      <c r="L243" s="82">
        <v>0</v>
      </c>
      <c r="M243" s="82">
        <v>160000</v>
      </c>
      <c r="N243" s="82">
        <v>0</v>
      </c>
      <c r="O243" s="82">
        <f t="shared" si="10"/>
        <v>0</v>
      </c>
      <c r="P243" s="84" t="s">
        <v>194</v>
      </c>
    </row>
    <row r="244" spans="1:16" ht="24.95" customHeight="1" x14ac:dyDescent="0.2">
      <c r="A244" s="80">
        <v>223</v>
      </c>
      <c r="B244" s="79" t="s">
        <v>681</v>
      </c>
      <c r="C244" s="81">
        <v>1966</v>
      </c>
      <c r="D244" s="80"/>
      <c r="E244" s="68" t="s">
        <v>32</v>
      </c>
      <c r="F244" s="80">
        <v>5</v>
      </c>
      <c r="G244" s="80">
        <v>4</v>
      </c>
      <c r="H244" s="80">
        <v>3952.26</v>
      </c>
      <c r="I244" s="82">
        <v>3592.96</v>
      </c>
      <c r="J244" s="83">
        <v>174</v>
      </c>
      <c r="K244" s="75">
        <f>'прил 4'!C241</f>
        <v>160000</v>
      </c>
      <c r="L244" s="82">
        <v>0</v>
      </c>
      <c r="M244" s="82">
        <v>160000</v>
      </c>
      <c r="N244" s="82">
        <v>0</v>
      </c>
      <c r="O244" s="82">
        <f t="shared" si="10"/>
        <v>0</v>
      </c>
      <c r="P244" s="84" t="s">
        <v>194</v>
      </c>
    </row>
    <row r="245" spans="1:16" ht="24.95" customHeight="1" x14ac:dyDescent="0.2">
      <c r="A245" s="80">
        <v>224</v>
      </c>
      <c r="B245" s="79" t="s">
        <v>682</v>
      </c>
      <c r="C245" s="81">
        <v>1967</v>
      </c>
      <c r="D245" s="80"/>
      <c r="E245" s="68" t="s">
        <v>29</v>
      </c>
      <c r="F245" s="80">
        <v>5</v>
      </c>
      <c r="G245" s="80">
        <v>4</v>
      </c>
      <c r="H245" s="80">
        <v>4669.3900000000003</v>
      </c>
      <c r="I245" s="82">
        <v>4244.8999999999996</v>
      </c>
      <c r="J245" s="83">
        <v>124</v>
      </c>
      <c r="K245" s="75">
        <f>'прил 4'!C242</f>
        <v>124000</v>
      </c>
      <c r="L245" s="82">
        <v>0</v>
      </c>
      <c r="M245" s="82">
        <v>124000</v>
      </c>
      <c r="N245" s="82">
        <v>0</v>
      </c>
      <c r="O245" s="82">
        <f t="shared" si="10"/>
        <v>0</v>
      </c>
      <c r="P245" s="84" t="s">
        <v>194</v>
      </c>
    </row>
    <row r="246" spans="1:16" ht="24.95" customHeight="1" x14ac:dyDescent="0.2">
      <c r="A246" s="80">
        <v>225</v>
      </c>
      <c r="B246" s="79" t="s">
        <v>683</v>
      </c>
      <c r="C246" s="81">
        <v>1967</v>
      </c>
      <c r="D246" s="80"/>
      <c r="E246" s="68" t="s">
        <v>32</v>
      </c>
      <c r="F246" s="80">
        <v>5</v>
      </c>
      <c r="G246" s="80">
        <v>4</v>
      </c>
      <c r="H246" s="80">
        <v>3698.7</v>
      </c>
      <c r="I246" s="82">
        <v>2728.3</v>
      </c>
      <c r="J246" s="83">
        <v>171</v>
      </c>
      <c r="K246" s="75">
        <f>'прил 4'!C243</f>
        <v>120000</v>
      </c>
      <c r="L246" s="82">
        <v>0</v>
      </c>
      <c r="M246" s="82">
        <v>120000</v>
      </c>
      <c r="N246" s="82">
        <v>0</v>
      </c>
      <c r="O246" s="82">
        <f t="shared" si="10"/>
        <v>0</v>
      </c>
      <c r="P246" s="84" t="s">
        <v>194</v>
      </c>
    </row>
    <row r="247" spans="1:16" ht="24.95" customHeight="1" x14ac:dyDescent="0.2">
      <c r="A247" s="80">
        <v>226</v>
      </c>
      <c r="B247" s="79" t="s">
        <v>684</v>
      </c>
      <c r="C247" s="81">
        <v>1968</v>
      </c>
      <c r="D247" s="80"/>
      <c r="E247" s="68" t="s">
        <v>29</v>
      </c>
      <c r="F247" s="80">
        <v>5</v>
      </c>
      <c r="G247" s="80">
        <v>3</v>
      </c>
      <c r="H247" s="80">
        <v>4924.2</v>
      </c>
      <c r="I247" s="82">
        <v>3179.8</v>
      </c>
      <c r="J247" s="83">
        <v>380</v>
      </c>
      <c r="K247" s="75">
        <f>'прил 4'!C244</f>
        <v>348000</v>
      </c>
      <c r="L247" s="82">
        <v>0</v>
      </c>
      <c r="M247" s="82">
        <v>348000</v>
      </c>
      <c r="N247" s="82">
        <v>0</v>
      </c>
      <c r="O247" s="82">
        <f t="shared" si="10"/>
        <v>0</v>
      </c>
      <c r="P247" s="84" t="s">
        <v>194</v>
      </c>
    </row>
    <row r="248" spans="1:16" ht="24.95" customHeight="1" x14ac:dyDescent="0.2">
      <c r="A248" s="80">
        <v>227</v>
      </c>
      <c r="B248" s="79" t="s">
        <v>139</v>
      </c>
      <c r="C248" s="81">
        <v>1969</v>
      </c>
      <c r="D248" s="80"/>
      <c r="E248" s="68" t="s">
        <v>29</v>
      </c>
      <c r="F248" s="80">
        <v>5</v>
      </c>
      <c r="G248" s="80">
        <v>8</v>
      </c>
      <c r="H248" s="80">
        <v>5739.2</v>
      </c>
      <c r="I248" s="82">
        <v>5731.5</v>
      </c>
      <c r="J248" s="83">
        <v>377</v>
      </c>
      <c r="K248" s="75">
        <f>'прил 4'!C245</f>
        <v>238000</v>
      </c>
      <c r="L248" s="82">
        <v>0</v>
      </c>
      <c r="M248" s="82">
        <v>238000</v>
      </c>
      <c r="N248" s="82">
        <v>0</v>
      </c>
      <c r="O248" s="82">
        <f t="shared" si="10"/>
        <v>0</v>
      </c>
      <c r="P248" s="84" t="s">
        <v>194</v>
      </c>
    </row>
    <row r="249" spans="1:16" ht="24.95" customHeight="1" x14ac:dyDescent="0.2">
      <c r="A249" s="80">
        <v>228</v>
      </c>
      <c r="B249" s="79" t="s">
        <v>685</v>
      </c>
      <c r="C249" s="81">
        <v>1969</v>
      </c>
      <c r="D249" s="80"/>
      <c r="E249" s="68" t="s">
        <v>29</v>
      </c>
      <c r="F249" s="80">
        <v>5</v>
      </c>
      <c r="G249" s="80">
        <v>2</v>
      </c>
      <c r="H249" s="80">
        <v>2131.4</v>
      </c>
      <c r="I249" s="82">
        <v>1783.1</v>
      </c>
      <c r="J249" s="83">
        <v>104</v>
      </c>
      <c r="K249" s="75">
        <f>'прил 4'!C246</f>
        <v>80000</v>
      </c>
      <c r="L249" s="82">
        <v>0</v>
      </c>
      <c r="M249" s="82">
        <v>80000</v>
      </c>
      <c r="N249" s="82">
        <v>0</v>
      </c>
      <c r="O249" s="82">
        <f t="shared" si="10"/>
        <v>0</v>
      </c>
      <c r="P249" s="84" t="s">
        <v>194</v>
      </c>
    </row>
    <row r="250" spans="1:16" ht="24.95" customHeight="1" x14ac:dyDescent="0.2">
      <c r="A250" s="80">
        <v>229</v>
      </c>
      <c r="B250" s="79" t="s">
        <v>686</v>
      </c>
      <c r="C250" s="81">
        <v>1969</v>
      </c>
      <c r="D250" s="80"/>
      <c r="E250" s="68" t="s">
        <v>29</v>
      </c>
      <c r="F250" s="80">
        <v>5</v>
      </c>
      <c r="G250" s="80">
        <v>2</v>
      </c>
      <c r="H250" s="80">
        <v>2122.4</v>
      </c>
      <c r="I250" s="82">
        <v>1781.8</v>
      </c>
      <c r="J250" s="83">
        <v>108</v>
      </c>
      <c r="K250" s="75">
        <f>'прил 4'!C247</f>
        <v>80000</v>
      </c>
      <c r="L250" s="82">
        <v>0</v>
      </c>
      <c r="M250" s="82">
        <v>80000</v>
      </c>
      <c r="N250" s="82">
        <v>0</v>
      </c>
      <c r="O250" s="82">
        <f t="shared" si="10"/>
        <v>0</v>
      </c>
      <c r="P250" s="84" t="s">
        <v>194</v>
      </c>
    </row>
    <row r="251" spans="1:16" ht="24.95" customHeight="1" x14ac:dyDescent="0.2">
      <c r="A251" s="80">
        <v>230</v>
      </c>
      <c r="B251" s="79" t="s">
        <v>687</v>
      </c>
      <c r="C251" s="81">
        <v>1969</v>
      </c>
      <c r="D251" s="80"/>
      <c r="E251" s="68" t="s">
        <v>29</v>
      </c>
      <c r="F251" s="80">
        <v>5</v>
      </c>
      <c r="G251" s="80">
        <v>4</v>
      </c>
      <c r="H251" s="80">
        <v>2643.3</v>
      </c>
      <c r="I251" s="82">
        <v>2460.1999999999998</v>
      </c>
      <c r="J251" s="83">
        <v>133</v>
      </c>
      <c r="K251" s="75">
        <f>'прил 4'!C248</f>
        <v>120000</v>
      </c>
      <c r="L251" s="82">
        <v>0</v>
      </c>
      <c r="M251" s="82">
        <v>120000</v>
      </c>
      <c r="N251" s="82">
        <v>0</v>
      </c>
      <c r="O251" s="82">
        <f t="shared" si="10"/>
        <v>0</v>
      </c>
      <c r="P251" s="84" t="s">
        <v>194</v>
      </c>
    </row>
    <row r="252" spans="1:16" ht="24.95" customHeight="1" x14ac:dyDescent="0.2">
      <c r="A252" s="80">
        <v>231</v>
      </c>
      <c r="B252" s="79" t="s">
        <v>148</v>
      </c>
      <c r="C252" s="81">
        <v>1969</v>
      </c>
      <c r="D252" s="80"/>
      <c r="E252" s="68" t="s">
        <v>29</v>
      </c>
      <c r="F252" s="80">
        <v>3</v>
      </c>
      <c r="G252" s="80">
        <v>5</v>
      </c>
      <c r="H252" s="80">
        <v>3067.8</v>
      </c>
      <c r="I252" s="82">
        <v>2178.3000000000002</v>
      </c>
      <c r="J252" s="83">
        <v>185</v>
      </c>
      <c r="K252" s="75">
        <f>'прил 4'!C249</f>
        <v>102000</v>
      </c>
      <c r="L252" s="82">
        <v>0</v>
      </c>
      <c r="M252" s="82">
        <v>102000</v>
      </c>
      <c r="N252" s="82">
        <v>0</v>
      </c>
      <c r="O252" s="82">
        <f t="shared" si="10"/>
        <v>0</v>
      </c>
      <c r="P252" s="84" t="s">
        <v>194</v>
      </c>
    </row>
    <row r="253" spans="1:16" ht="24.95" customHeight="1" x14ac:dyDescent="0.2">
      <c r="A253" s="80">
        <v>232</v>
      </c>
      <c r="B253" s="79" t="s">
        <v>688</v>
      </c>
      <c r="C253" s="81">
        <v>1970</v>
      </c>
      <c r="D253" s="80"/>
      <c r="E253" s="68" t="s">
        <v>29</v>
      </c>
      <c r="F253" s="80">
        <v>5</v>
      </c>
      <c r="G253" s="80">
        <v>2</v>
      </c>
      <c r="H253" s="80">
        <v>2255.3000000000002</v>
      </c>
      <c r="I253" s="82">
        <v>1770</v>
      </c>
      <c r="J253" s="83">
        <v>88</v>
      </c>
      <c r="K253" s="75">
        <f>'прил 4'!C250</f>
        <v>80000</v>
      </c>
      <c r="L253" s="82">
        <v>0</v>
      </c>
      <c r="M253" s="82">
        <v>80000</v>
      </c>
      <c r="N253" s="82">
        <v>0</v>
      </c>
      <c r="O253" s="82">
        <f t="shared" si="10"/>
        <v>0</v>
      </c>
      <c r="P253" s="84" t="s">
        <v>194</v>
      </c>
    </row>
    <row r="254" spans="1:16" ht="24.95" customHeight="1" x14ac:dyDescent="0.2">
      <c r="A254" s="80">
        <v>233</v>
      </c>
      <c r="B254" s="79" t="s">
        <v>689</v>
      </c>
      <c r="C254" s="81">
        <v>1970</v>
      </c>
      <c r="D254" s="80"/>
      <c r="E254" s="68" t="s">
        <v>29</v>
      </c>
      <c r="F254" s="80">
        <v>5</v>
      </c>
      <c r="G254" s="80">
        <v>6</v>
      </c>
      <c r="H254" s="80">
        <v>4429.6000000000004</v>
      </c>
      <c r="I254" s="82">
        <v>4260.6000000000004</v>
      </c>
      <c r="J254" s="83">
        <v>216</v>
      </c>
      <c r="K254" s="75">
        <f>'прил 4'!C251</f>
        <v>200000</v>
      </c>
      <c r="L254" s="82">
        <v>0</v>
      </c>
      <c r="M254" s="82">
        <v>200000</v>
      </c>
      <c r="N254" s="82">
        <v>0</v>
      </c>
      <c r="O254" s="82">
        <f t="shared" ref="O254:O276" si="11">K254-L254-M254</f>
        <v>0</v>
      </c>
      <c r="P254" s="84" t="s">
        <v>194</v>
      </c>
    </row>
    <row r="255" spans="1:16" ht="24.95" customHeight="1" x14ac:dyDescent="0.2">
      <c r="A255" s="80">
        <v>234</v>
      </c>
      <c r="B255" s="79" t="s">
        <v>690</v>
      </c>
      <c r="C255" s="81">
        <v>1970</v>
      </c>
      <c r="D255" s="80"/>
      <c r="E255" s="68" t="s">
        <v>32</v>
      </c>
      <c r="F255" s="80">
        <v>5</v>
      </c>
      <c r="G255" s="80">
        <v>6</v>
      </c>
      <c r="H255" s="80">
        <v>5745.4</v>
      </c>
      <c r="I255" s="82">
        <v>3102.2</v>
      </c>
      <c r="J255" s="83">
        <v>189</v>
      </c>
      <c r="K255" s="75">
        <f>'прил 4'!C252</f>
        <v>180000</v>
      </c>
      <c r="L255" s="82">
        <v>0</v>
      </c>
      <c r="M255" s="82">
        <v>180000</v>
      </c>
      <c r="N255" s="82">
        <v>0</v>
      </c>
      <c r="O255" s="82">
        <f t="shared" si="11"/>
        <v>0</v>
      </c>
      <c r="P255" s="84" t="s">
        <v>194</v>
      </c>
    </row>
    <row r="256" spans="1:16" ht="24.95" customHeight="1" x14ac:dyDescent="0.2">
      <c r="A256" s="80">
        <v>235</v>
      </c>
      <c r="B256" s="79" t="s">
        <v>691</v>
      </c>
      <c r="C256" s="81">
        <v>1970</v>
      </c>
      <c r="D256" s="80"/>
      <c r="E256" s="68" t="s">
        <v>32</v>
      </c>
      <c r="F256" s="80">
        <v>5</v>
      </c>
      <c r="G256" s="80">
        <v>4</v>
      </c>
      <c r="H256" s="80">
        <v>3535.1</v>
      </c>
      <c r="I256" s="82">
        <v>2635.4</v>
      </c>
      <c r="J256" s="83">
        <v>153</v>
      </c>
      <c r="K256" s="75">
        <f>'прил 4'!C253</f>
        <v>120000</v>
      </c>
      <c r="L256" s="82">
        <v>0</v>
      </c>
      <c r="M256" s="82">
        <v>120000</v>
      </c>
      <c r="N256" s="82">
        <v>0</v>
      </c>
      <c r="O256" s="82">
        <f t="shared" si="11"/>
        <v>0</v>
      </c>
      <c r="P256" s="84" t="s">
        <v>194</v>
      </c>
    </row>
    <row r="257" spans="1:16" ht="24.95" customHeight="1" x14ac:dyDescent="0.2">
      <c r="A257" s="80">
        <v>236</v>
      </c>
      <c r="B257" s="79" t="s">
        <v>692</v>
      </c>
      <c r="C257" s="81">
        <v>1971</v>
      </c>
      <c r="D257" s="80"/>
      <c r="E257" s="68" t="s">
        <v>32</v>
      </c>
      <c r="F257" s="80">
        <v>5</v>
      </c>
      <c r="G257" s="80">
        <v>4</v>
      </c>
      <c r="H257" s="80">
        <v>3494.4</v>
      </c>
      <c r="I257" s="82">
        <v>2674.2</v>
      </c>
      <c r="J257" s="83">
        <v>140</v>
      </c>
      <c r="K257" s="75">
        <f>'прил 4'!C254</f>
        <v>120000</v>
      </c>
      <c r="L257" s="82">
        <v>0</v>
      </c>
      <c r="M257" s="82">
        <v>120000</v>
      </c>
      <c r="N257" s="82">
        <v>0</v>
      </c>
      <c r="O257" s="82">
        <f t="shared" si="11"/>
        <v>0</v>
      </c>
      <c r="P257" s="84" t="s">
        <v>194</v>
      </c>
    </row>
    <row r="258" spans="1:16" ht="24.95" customHeight="1" x14ac:dyDescent="0.2">
      <c r="A258" s="80">
        <v>237</v>
      </c>
      <c r="B258" s="79" t="s">
        <v>693</v>
      </c>
      <c r="C258" s="81">
        <v>1971</v>
      </c>
      <c r="D258" s="80"/>
      <c r="E258" s="68" t="s">
        <v>29</v>
      </c>
      <c r="F258" s="80">
        <v>5</v>
      </c>
      <c r="G258" s="80">
        <v>4</v>
      </c>
      <c r="H258" s="80">
        <v>5076.72</v>
      </c>
      <c r="I258" s="82">
        <v>4615.3</v>
      </c>
      <c r="J258" s="83">
        <v>192</v>
      </c>
      <c r="K258" s="75">
        <f>'прил 4'!C255</f>
        <v>114000</v>
      </c>
      <c r="L258" s="82">
        <v>0</v>
      </c>
      <c r="M258" s="82">
        <v>114000</v>
      </c>
      <c r="N258" s="82">
        <v>0</v>
      </c>
      <c r="O258" s="82">
        <f t="shared" si="11"/>
        <v>0</v>
      </c>
      <c r="P258" s="84" t="s">
        <v>194</v>
      </c>
    </row>
    <row r="259" spans="1:16" ht="24.95" customHeight="1" x14ac:dyDescent="0.2">
      <c r="A259" s="80">
        <v>238</v>
      </c>
      <c r="B259" s="79" t="s">
        <v>694</v>
      </c>
      <c r="C259" s="81">
        <v>1971</v>
      </c>
      <c r="D259" s="80"/>
      <c r="E259" s="68" t="s">
        <v>29</v>
      </c>
      <c r="F259" s="80">
        <v>5</v>
      </c>
      <c r="G259" s="80">
        <v>4</v>
      </c>
      <c r="H259" s="80">
        <v>4651.8999999999996</v>
      </c>
      <c r="I259" s="82">
        <v>4354.6000000000004</v>
      </c>
      <c r="J259" s="83">
        <v>168</v>
      </c>
      <c r="K259" s="75">
        <f>'прил 4'!C256</f>
        <v>116000</v>
      </c>
      <c r="L259" s="82">
        <v>0</v>
      </c>
      <c r="M259" s="82">
        <v>116000</v>
      </c>
      <c r="N259" s="82">
        <v>0</v>
      </c>
      <c r="O259" s="82">
        <f t="shared" si="11"/>
        <v>0</v>
      </c>
      <c r="P259" s="84" t="s">
        <v>194</v>
      </c>
    </row>
    <row r="260" spans="1:16" ht="24.95" customHeight="1" x14ac:dyDescent="0.2">
      <c r="A260" s="80">
        <v>239</v>
      </c>
      <c r="B260" s="79" t="s">
        <v>695</v>
      </c>
      <c r="C260" s="81">
        <v>1952</v>
      </c>
      <c r="D260" s="80"/>
      <c r="E260" s="68" t="s">
        <v>29</v>
      </c>
      <c r="F260" s="80">
        <v>2</v>
      </c>
      <c r="G260" s="80">
        <v>1</v>
      </c>
      <c r="H260" s="80">
        <v>458.5</v>
      </c>
      <c r="I260" s="82">
        <v>371</v>
      </c>
      <c r="J260" s="83">
        <v>34</v>
      </c>
      <c r="K260" s="75">
        <f>'прил 4'!C257</f>
        <v>16000</v>
      </c>
      <c r="L260" s="82">
        <v>0</v>
      </c>
      <c r="M260" s="82">
        <v>16000</v>
      </c>
      <c r="N260" s="82">
        <v>0</v>
      </c>
      <c r="O260" s="82">
        <f t="shared" si="11"/>
        <v>0</v>
      </c>
      <c r="P260" s="84" t="s">
        <v>194</v>
      </c>
    </row>
    <row r="261" spans="1:16" ht="24.95" customHeight="1" x14ac:dyDescent="0.2">
      <c r="A261" s="80">
        <v>240</v>
      </c>
      <c r="B261" s="79" t="s">
        <v>696</v>
      </c>
      <c r="C261" s="81">
        <v>1953</v>
      </c>
      <c r="D261" s="80"/>
      <c r="E261" s="68" t="s">
        <v>29</v>
      </c>
      <c r="F261" s="80">
        <v>2</v>
      </c>
      <c r="G261" s="80">
        <v>3</v>
      </c>
      <c r="H261" s="80">
        <v>1166.7</v>
      </c>
      <c r="I261" s="82">
        <v>1068</v>
      </c>
      <c r="J261" s="83">
        <v>25</v>
      </c>
      <c r="K261" s="75">
        <f>'прил 4'!C258</f>
        <v>28000</v>
      </c>
      <c r="L261" s="82">
        <v>0</v>
      </c>
      <c r="M261" s="82">
        <v>28000</v>
      </c>
      <c r="N261" s="82">
        <v>0</v>
      </c>
      <c r="O261" s="82">
        <f t="shared" si="11"/>
        <v>0</v>
      </c>
      <c r="P261" s="84" t="s">
        <v>194</v>
      </c>
    </row>
    <row r="262" spans="1:16" ht="24.95" customHeight="1" x14ac:dyDescent="0.2">
      <c r="A262" s="80">
        <v>241</v>
      </c>
      <c r="B262" s="79" t="s">
        <v>697</v>
      </c>
      <c r="C262" s="81">
        <v>1954</v>
      </c>
      <c r="D262" s="80"/>
      <c r="E262" s="68" t="s">
        <v>29</v>
      </c>
      <c r="F262" s="80">
        <v>2</v>
      </c>
      <c r="G262" s="80">
        <v>1</v>
      </c>
      <c r="H262" s="80">
        <v>431.4</v>
      </c>
      <c r="I262" s="82">
        <v>388.2</v>
      </c>
      <c r="J262" s="83">
        <v>30</v>
      </c>
      <c r="K262" s="75">
        <f>'прил 4'!C259</f>
        <v>20000</v>
      </c>
      <c r="L262" s="82">
        <v>0</v>
      </c>
      <c r="M262" s="82">
        <v>20000</v>
      </c>
      <c r="N262" s="82">
        <v>0</v>
      </c>
      <c r="O262" s="82">
        <f t="shared" si="11"/>
        <v>0</v>
      </c>
      <c r="P262" s="84" t="s">
        <v>194</v>
      </c>
    </row>
    <row r="263" spans="1:16" ht="24.95" customHeight="1" x14ac:dyDescent="0.2">
      <c r="A263" s="80">
        <v>242</v>
      </c>
      <c r="B263" s="79" t="s">
        <v>698</v>
      </c>
      <c r="C263" s="81">
        <v>1954</v>
      </c>
      <c r="D263" s="80"/>
      <c r="E263" s="68" t="s">
        <v>32</v>
      </c>
      <c r="F263" s="80">
        <v>2</v>
      </c>
      <c r="G263" s="80">
        <v>2</v>
      </c>
      <c r="H263" s="80">
        <v>676.9</v>
      </c>
      <c r="I263" s="82">
        <v>615.9</v>
      </c>
      <c r="J263" s="83">
        <v>35</v>
      </c>
      <c r="K263" s="75">
        <f>'прил 4'!C260</f>
        <v>24000</v>
      </c>
      <c r="L263" s="82">
        <v>0</v>
      </c>
      <c r="M263" s="82">
        <v>24000</v>
      </c>
      <c r="N263" s="82">
        <v>0</v>
      </c>
      <c r="O263" s="82">
        <f t="shared" si="11"/>
        <v>0</v>
      </c>
      <c r="P263" s="84" t="s">
        <v>194</v>
      </c>
    </row>
    <row r="264" spans="1:16" ht="24.95" customHeight="1" x14ac:dyDescent="0.2">
      <c r="A264" s="80">
        <v>243</v>
      </c>
      <c r="B264" s="79" t="s">
        <v>699</v>
      </c>
      <c r="C264" s="81">
        <v>1955</v>
      </c>
      <c r="D264" s="80"/>
      <c r="E264" s="68" t="s">
        <v>29</v>
      </c>
      <c r="F264" s="80">
        <v>3</v>
      </c>
      <c r="G264" s="80">
        <v>2</v>
      </c>
      <c r="H264" s="80">
        <v>1961</v>
      </c>
      <c r="I264" s="82">
        <v>940.8</v>
      </c>
      <c r="J264" s="83">
        <v>51</v>
      </c>
      <c r="K264" s="75">
        <f>'прил 4'!C261</f>
        <v>36000</v>
      </c>
      <c r="L264" s="82">
        <v>0</v>
      </c>
      <c r="M264" s="82">
        <v>36000</v>
      </c>
      <c r="N264" s="82">
        <v>0</v>
      </c>
      <c r="O264" s="82">
        <f t="shared" si="11"/>
        <v>0</v>
      </c>
      <c r="P264" s="84" t="s">
        <v>194</v>
      </c>
    </row>
    <row r="265" spans="1:16" ht="24.95" customHeight="1" x14ac:dyDescent="0.2">
      <c r="A265" s="80">
        <v>244</v>
      </c>
      <c r="B265" s="79" t="s">
        <v>700</v>
      </c>
      <c r="C265" s="81">
        <v>1955</v>
      </c>
      <c r="D265" s="80"/>
      <c r="E265" s="68" t="s">
        <v>29</v>
      </c>
      <c r="F265" s="80">
        <v>3</v>
      </c>
      <c r="G265" s="80">
        <v>3</v>
      </c>
      <c r="H265" s="80">
        <v>2129.5</v>
      </c>
      <c r="I265" s="82">
        <v>1901</v>
      </c>
      <c r="J265" s="83">
        <v>72</v>
      </c>
      <c r="K265" s="75">
        <f>'прил 4'!C262</f>
        <v>48000</v>
      </c>
      <c r="L265" s="82">
        <v>0</v>
      </c>
      <c r="M265" s="82">
        <v>48000</v>
      </c>
      <c r="N265" s="82">
        <v>0</v>
      </c>
      <c r="O265" s="82">
        <f t="shared" si="11"/>
        <v>0</v>
      </c>
      <c r="P265" s="84" t="s">
        <v>194</v>
      </c>
    </row>
    <row r="266" spans="1:16" ht="24.95" customHeight="1" x14ac:dyDescent="0.2">
      <c r="A266" s="80">
        <v>245</v>
      </c>
      <c r="B266" s="79" t="s">
        <v>701</v>
      </c>
      <c r="C266" s="81">
        <v>1956</v>
      </c>
      <c r="D266" s="80"/>
      <c r="E266" s="68" t="s">
        <v>29</v>
      </c>
      <c r="F266" s="80">
        <v>2</v>
      </c>
      <c r="G266" s="80">
        <v>2</v>
      </c>
      <c r="H266" s="80">
        <v>452.7</v>
      </c>
      <c r="I266" s="82">
        <v>407.5</v>
      </c>
      <c r="J266" s="83">
        <v>13</v>
      </c>
      <c r="K266" s="75">
        <f>'прил 4'!C263</f>
        <v>14000</v>
      </c>
      <c r="L266" s="82">
        <v>0</v>
      </c>
      <c r="M266" s="82">
        <v>14000</v>
      </c>
      <c r="N266" s="82">
        <v>0</v>
      </c>
      <c r="O266" s="82">
        <f t="shared" si="11"/>
        <v>0</v>
      </c>
      <c r="P266" s="84" t="s">
        <v>194</v>
      </c>
    </row>
    <row r="267" spans="1:16" ht="24.95" customHeight="1" x14ac:dyDescent="0.2">
      <c r="A267" s="80">
        <v>246</v>
      </c>
      <c r="B267" s="79" t="s">
        <v>75</v>
      </c>
      <c r="C267" s="81">
        <v>1958</v>
      </c>
      <c r="D267" s="80"/>
      <c r="E267" s="68" t="s">
        <v>29</v>
      </c>
      <c r="F267" s="80">
        <v>5</v>
      </c>
      <c r="G267" s="80">
        <v>8</v>
      </c>
      <c r="H267" s="80">
        <v>10670</v>
      </c>
      <c r="I267" s="82">
        <v>9716.7800000000007</v>
      </c>
      <c r="J267" s="83">
        <v>386</v>
      </c>
      <c r="K267" s="75">
        <f>'прил 4'!C264</f>
        <v>254000</v>
      </c>
      <c r="L267" s="82">
        <v>0</v>
      </c>
      <c r="M267" s="82">
        <v>254000</v>
      </c>
      <c r="N267" s="82">
        <v>0</v>
      </c>
      <c r="O267" s="82">
        <f t="shared" si="11"/>
        <v>0</v>
      </c>
      <c r="P267" s="84" t="s">
        <v>194</v>
      </c>
    </row>
    <row r="268" spans="1:16" ht="24.95" customHeight="1" x14ac:dyDescent="0.2">
      <c r="A268" s="80">
        <v>247</v>
      </c>
      <c r="B268" s="79" t="s">
        <v>702</v>
      </c>
      <c r="C268" s="81">
        <v>1961</v>
      </c>
      <c r="D268" s="80"/>
      <c r="E268" s="68" t="s">
        <v>32</v>
      </c>
      <c r="F268" s="80">
        <v>2</v>
      </c>
      <c r="G268" s="80">
        <v>2</v>
      </c>
      <c r="H268" s="80">
        <v>718.8</v>
      </c>
      <c r="I268" s="82">
        <v>667.2</v>
      </c>
      <c r="J268" s="83">
        <v>34</v>
      </c>
      <c r="K268" s="75">
        <f>'прил 4'!C265</f>
        <v>22000</v>
      </c>
      <c r="L268" s="82">
        <v>0</v>
      </c>
      <c r="M268" s="82">
        <v>22000</v>
      </c>
      <c r="N268" s="82">
        <v>0</v>
      </c>
      <c r="O268" s="82">
        <f t="shared" si="11"/>
        <v>0</v>
      </c>
      <c r="P268" s="84" t="s">
        <v>194</v>
      </c>
    </row>
    <row r="269" spans="1:16" ht="24.95" customHeight="1" x14ac:dyDescent="0.2">
      <c r="A269" s="80">
        <v>248</v>
      </c>
      <c r="B269" s="79" t="s">
        <v>703</v>
      </c>
      <c r="C269" s="81">
        <v>1971</v>
      </c>
      <c r="D269" s="80"/>
      <c r="E269" s="68" t="s">
        <v>32</v>
      </c>
      <c r="F269" s="80">
        <v>5</v>
      </c>
      <c r="G269" s="80">
        <v>4</v>
      </c>
      <c r="H269" s="80">
        <v>3576.1</v>
      </c>
      <c r="I269" s="82">
        <v>2885.6</v>
      </c>
      <c r="J269" s="83">
        <v>189</v>
      </c>
      <c r="K269" s="75">
        <f>'прил 4'!C266</f>
        <v>122000</v>
      </c>
      <c r="L269" s="82">
        <v>0</v>
      </c>
      <c r="M269" s="82">
        <v>122000</v>
      </c>
      <c r="N269" s="82">
        <v>0</v>
      </c>
      <c r="O269" s="82">
        <f t="shared" si="11"/>
        <v>0</v>
      </c>
      <c r="P269" s="84" t="s">
        <v>194</v>
      </c>
    </row>
    <row r="270" spans="1:16" ht="24.95" customHeight="1" x14ac:dyDescent="0.2">
      <c r="A270" s="80">
        <v>249</v>
      </c>
      <c r="B270" s="79" t="s">
        <v>704</v>
      </c>
      <c r="C270" s="81">
        <v>1973</v>
      </c>
      <c r="D270" s="80"/>
      <c r="E270" s="68" t="s">
        <v>32</v>
      </c>
      <c r="F270" s="80">
        <v>5</v>
      </c>
      <c r="G270" s="80">
        <v>6</v>
      </c>
      <c r="H270" s="80">
        <v>5618.3</v>
      </c>
      <c r="I270" s="82">
        <v>4326.43</v>
      </c>
      <c r="J270" s="83">
        <v>306</v>
      </c>
      <c r="K270" s="75">
        <f>'прил 4'!C267</f>
        <v>180000</v>
      </c>
      <c r="L270" s="82">
        <v>0</v>
      </c>
      <c r="M270" s="82">
        <v>180000</v>
      </c>
      <c r="N270" s="82">
        <v>0</v>
      </c>
      <c r="O270" s="82">
        <f t="shared" si="11"/>
        <v>0</v>
      </c>
      <c r="P270" s="84" t="s">
        <v>194</v>
      </c>
    </row>
    <row r="271" spans="1:16" ht="24.95" customHeight="1" x14ac:dyDescent="0.2">
      <c r="A271" s="80">
        <v>250</v>
      </c>
      <c r="B271" s="79" t="s">
        <v>77</v>
      </c>
      <c r="C271" s="81">
        <v>1975</v>
      </c>
      <c r="D271" s="80"/>
      <c r="E271" s="68" t="s">
        <v>32</v>
      </c>
      <c r="F271" s="80">
        <v>9</v>
      </c>
      <c r="G271" s="80">
        <v>1</v>
      </c>
      <c r="H271" s="80">
        <v>3296.8</v>
      </c>
      <c r="I271" s="82">
        <v>2667.51</v>
      </c>
      <c r="J271" s="83">
        <v>264</v>
      </c>
      <c r="K271" s="75">
        <f>'прил 4'!C268</f>
        <v>276000</v>
      </c>
      <c r="L271" s="82">
        <v>0</v>
      </c>
      <c r="M271" s="82">
        <v>276000</v>
      </c>
      <c r="N271" s="82">
        <v>0</v>
      </c>
      <c r="O271" s="82">
        <f t="shared" si="11"/>
        <v>0</v>
      </c>
      <c r="P271" s="84" t="s">
        <v>194</v>
      </c>
    </row>
    <row r="272" spans="1:16" ht="24.95" customHeight="1" x14ac:dyDescent="0.2">
      <c r="A272" s="80">
        <v>251</v>
      </c>
      <c r="B272" s="79" t="s">
        <v>125</v>
      </c>
      <c r="C272" s="81">
        <v>1966</v>
      </c>
      <c r="D272" s="80"/>
      <c r="E272" s="68" t="s">
        <v>32</v>
      </c>
      <c r="F272" s="80">
        <v>5</v>
      </c>
      <c r="G272" s="80">
        <v>4</v>
      </c>
      <c r="H272" s="80">
        <v>4023</v>
      </c>
      <c r="I272" s="82">
        <v>3561</v>
      </c>
      <c r="J272" s="83">
        <v>181</v>
      </c>
      <c r="K272" s="75">
        <f>'прил 4'!C269</f>
        <v>160000</v>
      </c>
      <c r="L272" s="82">
        <v>0</v>
      </c>
      <c r="M272" s="82">
        <v>160000</v>
      </c>
      <c r="N272" s="82">
        <v>0</v>
      </c>
      <c r="O272" s="82">
        <f t="shared" si="11"/>
        <v>0</v>
      </c>
      <c r="P272" s="84" t="s">
        <v>194</v>
      </c>
    </row>
    <row r="273" spans="1:16" ht="24.95" customHeight="1" x14ac:dyDescent="0.2">
      <c r="A273" s="80">
        <v>252</v>
      </c>
      <c r="B273" s="79" t="s">
        <v>705</v>
      </c>
      <c r="C273" s="81">
        <v>1990</v>
      </c>
      <c r="D273" s="80"/>
      <c r="E273" s="68" t="s">
        <v>29</v>
      </c>
      <c r="F273" s="80">
        <v>5</v>
      </c>
      <c r="G273" s="80">
        <v>4</v>
      </c>
      <c r="H273" s="80">
        <v>3475.4</v>
      </c>
      <c r="I273" s="82">
        <v>2646.5</v>
      </c>
      <c r="J273" s="83">
        <v>178</v>
      </c>
      <c r="K273" s="75">
        <f>'прил 4'!C270</f>
        <v>120000</v>
      </c>
      <c r="L273" s="82">
        <v>0</v>
      </c>
      <c r="M273" s="82">
        <v>120000</v>
      </c>
      <c r="N273" s="82">
        <v>0</v>
      </c>
      <c r="O273" s="82">
        <f t="shared" si="11"/>
        <v>0</v>
      </c>
      <c r="P273" s="84" t="s">
        <v>194</v>
      </c>
    </row>
    <row r="274" spans="1:16" ht="24.95" customHeight="1" x14ac:dyDescent="0.2">
      <c r="A274" s="80">
        <v>253</v>
      </c>
      <c r="B274" s="79" t="s">
        <v>126</v>
      </c>
      <c r="C274" s="81">
        <v>1965</v>
      </c>
      <c r="D274" s="80"/>
      <c r="E274" s="68" t="s">
        <v>29</v>
      </c>
      <c r="F274" s="80">
        <v>5</v>
      </c>
      <c r="G274" s="80">
        <v>4</v>
      </c>
      <c r="H274" s="80">
        <v>3362.1</v>
      </c>
      <c r="I274" s="82">
        <v>3080.1</v>
      </c>
      <c r="J274" s="83">
        <v>170</v>
      </c>
      <c r="K274" s="75">
        <f>'прил 4'!C271</f>
        <v>152000</v>
      </c>
      <c r="L274" s="82">
        <v>0</v>
      </c>
      <c r="M274" s="82">
        <v>152000</v>
      </c>
      <c r="N274" s="82">
        <v>0</v>
      </c>
      <c r="O274" s="82">
        <f t="shared" si="11"/>
        <v>0</v>
      </c>
      <c r="P274" s="84" t="s">
        <v>194</v>
      </c>
    </row>
    <row r="275" spans="1:16" ht="24.95" customHeight="1" x14ac:dyDescent="0.2">
      <c r="A275" s="80">
        <v>254</v>
      </c>
      <c r="B275" s="79" t="s">
        <v>127</v>
      </c>
      <c r="C275" s="81">
        <v>1967</v>
      </c>
      <c r="D275" s="80"/>
      <c r="E275" s="68" t="s">
        <v>29</v>
      </c>
      <c r="F275" s="80">
        <v>5</v>
      </c>
      <c r="G275" s="80">
        <v>4</v>
      </c>
      <c r="H275" s="80">
        <v>3520.8</v>
      </c>
      <c r="I275" s="82">
        <v>3260.1</v>
      </c>
      <c r="J275" s="83">
        <v>155</v>
      </c>
      <c r="K275" s="75">
        <f>'прил 4'!C272</f>
        <v>152000</v>
      </c>
      <c r="L275" s="82">
        <v>0</v>
      </c>
      <c r="M275" s="82">
        <v>152000</v>
      </c>
      <c r="N275" s="82">
        <v>0</v>
      </c>
      <c r="O275" s="82">
        <f t="shared" si="11"/>
        <v>0</v>
      </c>
      <c r="P275" s="84" t="s">
        <v>194</v>
      </c>
    </row>
    <row r="276" spans="1:16" ht="24.95" customHeight="1" x14ac:dyDescent="0.2">
      <c r="A276" s="80">
        <v>255</v>
      </c>
      <c r="B276" s="79" t="s">
        <v>706</v>
      </c>
      <c r="C276" s="81">
        <v>2002</v>
      </c>
      <c r="D276" s="80"/>
      <c r="E276" s="68" t="s">
        <v>29</v>
      </c>
      <c r="F276" s="80">
        <v>10</v>
      </c>
      <c r="G276" s="80">
        <v>3</v>
      </c>
      <c r="H276" s="80">
        <v>10014.1</v>
      </c>
      <c r="I276" s="82">
        <v>6960.4</v>
      </c>
      <c r="J276" s="83">
        <v>108</v>
      </c>
      <c r="K276" s="75">
        <f>'прил 4'!C273</f>
        <v>224000</v>
      </c>
      <c r="L276" s="82">
        <v>0</v>
      </c>
      <c r="M276" s="82">
        <v>224000</v>
      </c>
      <c r="N276" s="82">
        <v>0</v>
      </c>
      <c r="O276" s="82">
        <f t="shared" si="11"/>
        <v>0</v>
      </c>
      <c r="P276" s="84" t="s">
        <v>194</v>
      </c>
    </row>
    <row r="277" spans="1:16" ht="24.95" customHeight="1" x14ac:dyDescent="0.2">
      <c r="A277" s="85" t="s">
        <v>87</v>
      </c>
      <c r="B277" s="79"/>
      <c r="C277" s="74" t="s">
        <v>28</v>
      </c>
      <c r="D277" s="74" t="s">
        <v>28</v>
      </c>
      <c r="E277" s="74" t="s">
        <v>28</v>
      </c>
      <c r="F277" s="74" t="s">
        <v>28</v>
      </c>
      <c r="G277" s="74" t="s">
        <v>28</v>
      </c>
      <c r="H277" s="75">
        <f>SUM(H278)</f>
        <v>621.70000000000005</v>
      </c>
      <c r="I277" s="75">
        <f>SUM(I278)</f>
        <v>549.61</v>
      </c>
      <c r="J277" s="76">
        <f>SUM(J278)</f>
        <v>33</v>
      </c>
      <c r="K277" s="75">
        <f>'прил 4'!C274</f>
        <v>32000</v>
      </c>
      <c r="L277" s="75">
        <f>SUM(L278)</f>
        <v>0</v>
      </c>
      <c r="M277" s="75">
        <f>SUM(M278)</f>
        <v>32000</v>
      </c>
      <c r="N277" s="75">
        <f>SUM(N278)</f>
        <v>0</v>
      </c>
      <c r="O277" s="75">
        <f>SUM(O278)</f>
        <v>0</v>
      </c>
      <c r="P277" s="77" t="s">
        <v>503</v>
      </c>
    </row>
    <row r="278" spans="1:16" ht="24.95" customHeight="1" x14ac:dyDescent="0.2">
      <c r="A278" s="80">
        <v>256</v>
      </c>
      <c r="B278" s="79" t="s">
        <v>707</v>
      </c>
      <c r="C278" s="81">
        <v>1964</v>
      </c>
      <c r="D278" s="80"/>
      <c r="E278" s="68" t="s">
        <v>29</v>
      </c>
      <c r="F278" s="80">
        <v>2</v>
      </c>
      <c r="G278" s="80">
        <v>2</v>
      </c>
      <c r="H278" s="80">
        <v>621.70000000000005</v>
      </c>
      <c r="I278" s="82">
        <v>549.61</v>
      </c>
      <c r="J278" s="83">
        <v>33</v>
      </c>
      <c r="K278" s="75">
        <f>'прил 4'!C275</f>
        <v>32000</v>
      </c>
      <c r="L278" s="82">
        <v>0</v>
      </c>
      <c r="M278" s="82">
        <v>32000</v>
      </c>
      <c r="N278" s="82">
        <v>0</v>
      </c>
      <c r="O278" s="82">
        <f>K278-L278-M278</f>
        <v>0</v>
      </c>
      <c r="P278" s="84" t="s">
        <v>194</v>
      </c>
    </row>
    <row r="279" spans="1:16" ht="24.95" customHeight="1" x14ac:dyDescent="0.2">
      <c r="A279" s="85" t="s">
        <v>88</v>
      </c>
      <c r="B279" s="79"/>
      <c r="C279" s="74" t="s">
        <v>28</v>
      </c>
      <c r="D279" s="74" t="s">
        <v>28</v>
      </c>
      <c r="E279" s="74" t="s">
        <v>28</v>
      </c>
      <c r="F279" s="74" t="s">
        <v>28</v>
      </c>
      <c r="G279" s="74" t="s">
        <v>28</v>
      </c>
      <c r="H279" s="75">
        <f>SUM(H280)</f>
        <v>403.8</v>
      </c>
      <c r="I279" s="75">
        <f>SUM(I280)</f>
        <v>358.2</v>
      </c>
      <c r="J279" s="76">
        <f>SUM(J280)</f>
        <v>23</v>
      </c>
      <c r="K279" s="75">
        <f>'прил 4'!C276</f>
        <v>16000</v>
      </c>
      <c r="L279" s="75">
        <f>SUM(L280)</f>
        <v>0</v>
      </c>
      <c r="M279" s="75">
        <f>SUM(M280)</f>
        <v>16000</v>
      </c>
      <c r="N279" s="75">
        <f>SUM(N280)</f>
        <v>0</v>
      </c>
      <c r="O279" s="75">
        <f>SUM(O280)</f>
        <v>0</v>
      </c>
      <c r="P279" s="77" t="s">
        <v>503</v>
      </c>
    </row>
    <row r="280" spans="1:16" ht="24.95" customHeight="1" x14ac:dyDescent="0.2">
      <c r="A280" s="80">
        <v>257</v>
      </c>
      <c r="B280" s="79" t="s">
        <v>456</v>
      </c>
      <c r="C280" s="81">
        <v>1970</v>
      </c>
      <c r="D280" s="80"/>
      <c r="E280" s="68" t="s">
        <v>29</v>
      </c>
      <c r="F280" s="80">
        <v>2</v>
      </c>
      <c r="G280" s="80">
        <v>2</v>
      </c>
      <c r="H280" s="80">
        <v>403.8</v>
      </c>
      <c r="I280" s="82">
        <v>358.2</v>
      </c>
      <c r="J280" s="83">
        <v>23</v>
      </c>
      <c r="K280" s="75">
        <f>'прил 4'!C277</f>
        <v>16000</v>
      </c>
      <c r="L280" s="82">
        <v>0</v>
      </c>
      <c r="M280" s="82">
        <v>16000</v>
      </c>
      <c r="N280" s="82">
        <v>0</v>
      </c>
      <c r="O280" s="82">
        <f>K280-L280-M280</f>
        <v>0</v>
      </c>
      <c r="P280" s="84" t="s">
        <v>194</v>
      </c>
    </row>
    <row r="281" spans="1:16" ht="24.95" customHeight="1" x14ac:dyDescent="0.2">
      <c r="A281" s="85" t="s">
        <v>89</v>
      </c>
      <c r="B281" s="79"/>
      <c r="C281" s="74" t="s">
        <v>28</v>
      </c>
      <c r="D281" s="74" t="s">
        <v>28</v>
      </c>
      <c r="E281" s="74" t="s">
        <v>28</v>
      </c>
      <c r="F281" s="74" t="s">
        <v>28</v>
      </c>
      <c r="G281" s="74" t="s">
        <v>28</v>
      </c>
      <c r="H281" s="75">
        <f>SUM(H282:H290)</f>
        <v>5867.04</v>
      </c>
      <c r="I281" s="75">
        <f>SUM(I282:I290)</f>
        <v>4536.59</v>
      </c>
      <c r="J281" s="76">
        <f>SUM(J282:J290)</f>
        <v>366</v>
      </c>
      <c r="K281" s="75">
        <f>'прил 4'!C278</f>
        <v>244000</v>
      </c>
      <c r="L281" s="75">
        <f>SUM(L282:L290)</f>
        <v>0</v>
      </c>
      <c r="M281" s="75">
        <f>SUM(M282:M290)</f>
        <v>244000</v>
      </c>
      <c r="N281" s="75">
        <f>SUM(N282:N290)</f>
        <v>0</v>
      </c>
      <c r="O281" s="75">
        <f>SUM(O282:O290)</f>
        <v>0</v>
      </c>
      <c r="P281" s="77" t="s">
        <v>503</v>
      </c>
    </row>
    <row r="282" spans="1:16" ht="24.95" customHeight="1" x14ac:dyDescent="0.2">
      <c r="A282" s="80">
        <v>258</v>
      </c>
      <c r="B282" s="79" t="s">
        <v>708</v>
      </c>
      <c r="C282" s="81">
        <v>1960</v>
      </c>
      <c r="D282" s="80"/>
      <c r="E282" s="68" t="s">
        <v>29</v>
      </c>
      <c r="F282" s="80">
        <v>2</v>
      </c>
      <c r="G282" s="80">
        <v>2</v>
      </c>
      <c r="H282" s="80">
        <v>576.4</v>
      </c>
      <c r="I282" s="82">
        <v>492.9</v>
      </c>
      <c r="J282" s="83">
        <v>32</v>
      </c>
      <c r="K282" s="75">
        <f>'прил 4'!C279</f>
        <v>24000</v>
      </c>
      <c r="L282" s="82">
        <v>0</v>
      </c>
      <c r="M282" s="82">
        <v>24000</v>
      </c>
      <c r="N282" s="82">
        <v>0</v>
      </c>
      <c r="O282" s="82">
        <f t="shared" ref="O282:O290" si="12">K282-L282-M282</f>
        <v>0</v>
      </c>
      <c r="P282" s="84" t="s">
        <v>194</v>
      </c>
    </row>
    <row r="283" spans="1:16" ht="24.95" customHeight="1" x14ac:dyDescent="0.2">
      <c r="A283" s="80">
        <v>259</v>
      </c>
      <c r="B283" s="79" t="s">
        <v>709</v>
      </c>
      <c r="C283" s="81">
        <v>1963</v>
      </c>
      <c r="D283" s="80"/>
      <c r="E283" s="68" t="s">
        <v>29</v>
      </c>
      <c r="F283" s="80">
        <v>2</v>
      </c>
      <c r="G283" s="80">
        <v>1</v>
      </c>
      <c r="H283" s="80">
        <v>406.14</v>
      </c>
      <c r="I283" s="82">
        <v>369.9</v>
      </c>
      <c r="J283" s="83">
        <v>20</v>
      </c>
      <c r="K283" s="75">
        <f>'прил 4'!C280</f>
        <v>16000</v>
      </c>
      <c r="L283" s="82">
        <v>0</v>
      </c>
      <c r="M283" s="82">
        <v>16000</v>
      </c>
      <c r="N283" s="82">
        <v>0</v>
      </c>
      <c r="O283" s="82">
        <f t="shared" si="12"/>
        <v>0</v>
      </c>
      <c r="P283" s="84" t="s">
        <v>194</v>
      </c>
    </row>
    <row r="284" spans="1:16" ht="24.95" customHeight="1" x14ac:dyDescent="0.2">
      <c r="A284" s="80">
        <v>260</v>
      </c>
      <c r="B284" s="79" t="s">
        <v>710</v>
      </c>
      <c r="C284" s="81">
        <v>1955</v>
      </c>
      <c r="D284" s="80"/>
      <c r="E284" s="68" t="s">
        <v>29</v>
      </c>
      <c r="F284" s="80">
        <v>2</v>
      </c>
      <c r="G284" s="80">
        <v>2</v>
      </c>
      <c r="H284" s="80">
        <v>564.1</v>
      </c>
      <c r="I284" s="82">
        <v>409.3</v>
      </c>
      <c r="J284" s="83">
        <v>27</v>
      </c>
      <c r="K284" s="75">
        <f>'прил 4'!C281</f>
        <v>26000</v>
      </c>
      <c r="L284" s="82">
        <v>0</v>
      </c>
      <c r="M284" s="82">
        <v>26000</v>
      </c>
      <c r="N284" s="82">
        <v>0</v>
      </c>
      <c r="O284" s="82">
        <f t="shared" si="12"/>
        <v>0</v>
      </c>
      <c r="P284" s="84" t="s">
        <v>194</v>
      </c>
    </row>
    <row r="285" spans="1:16" ht="24.95" customHeight="1" x14ac:dyDescent="0.2">
      <c r="A285" s="80">
        <v>261</v>
      </c>
      <c r="B285" s="79" t="s">
        <v>711</v>
      </c>
      <c r="C285" s="81">
        <v>1963</v>
      </c>
      <c r="D285" s="80"/>
      <c r="E285" s="68" t="s">
        <v>29</v>
      </c>
      <c r="F285" s="80">
        <v>3</v>
      </c>
      <c r="G285" s="80">
        <v>3</v>
      </c>
      <c r="H285" s="80">
        <v>1249.4000000000001</v>
      </c>
      <c r="I285" s="82">
        <v>661.6</v>
      </c>
      <c r="J285" s="83">
        <v>81</v>
      </c>
      <c r="K285" s="75">
        <f>'прил 4'!C282</f>
        <v>54000</v>
      </c>
      <c r="L285" s="82">
        <v>0</v>
      </c>
      <c r="M285" s="82">
        <v>54000</v>
      </c>
      <c r="N285" s="82">
        <v>0</v>
      </c>
      <c r="O285" s="82">
        <f t="shared" si="12"/>
        <v>0</v>
      </c>
      <c r="P285" s="84" t="s">
        <v>194</v>
      </c>
    </row>
    <row r="286" spans="1:16" ht="24.95" customHeight="1" x14ac:dyDescent="0.2">
      <c r="A286" s="80">
        <v>262</v>
      </c>
      <c r="B286" s="79" t="s">
        <v>90</v>
      </c>
      <c r="C286" s="81">
        <v>1985</v>
      </c>
      <c r="D286" s="80"/>
      <c r="E286" s="68" t="s">
        <v>32</v>
      </c>
      <c r="F286" s="80">
        <v>2</v>
      </c>
      <c r="G286" s="80">
        <v>3</v>
      </c>
      <c r="H286" s="80">
        <v>935.7</v>
      </c>
      <c r="I286" s="82">
        <v>661.9</v>
      </c>
      <c r="J286" s="83">
        <v>49</v>
      </c>
      <c r="K286" s="75">
        <f>'прил 4'!C283</f>
        <v>36000</v>
      </c>
      <c r="L286" s="82">
        <v>0</v>
      </c>
      <c r="M286" s="82">
        <v>36000</v>
      </c>
      <c r="N286" s="82">
        <v>0</v>
      </c>
      <c r="O286" s="82">
        <f t="shared" si="12"/>
        <v>0</v>
      </c>
      <c r="P286" s="84" t="s">
        <v>194</v>
      </c>
    </row>
    <row r="287" spans="1:16" ht="24.95" customHeight="1" x14ac:dyDescent="0.2">
      <c r="A287" s="80">
        <v>263</v>
      </c>
      <c r="B287" s="79" t="s">
        <v>712</v>
      </c>
      <c r="C287" s="81">
        <v>1968</v>
      </c>
      <c r="D287" s="80"/>
      <c r="E287" s="68" t="s">
        <v>29</v>
      </c>
      <c r="F287" s="80">
        <v>2</v>
      </c>
      <c r="G287" s="80">
        <v>2</v>
      </c>
      <c r="H287" s="80">
        <v>421</v>
      </c>
      <c r="I287" s="82">
        <v>397.8</v>
      </c>
      <c r="J287" s="83">
        <v>34</v>
      </c>
      <c r="K287" s="75">
        <f>'прил 4'!C284</f>
        <v>16000</v>
      </c>
      <c r="L287" s="82">
        <v>0</v>
      </c>
      <c r="M287" s="82">
        <v>16000</v>
      </c>
      <c r="N287" s="82">
        <v>0</v>
      </c>
      <c r="O287" s="82">
        <f t="shared" si="12"/>
        <v>0</v>
      </c>
      <c r="P287" s="84" t="s">
        <v>194</v>
      </c>
    </row>
    <row r="288" spans="1:16" ht="24.95" customHeight="1" x14ac:dyDescent="0.2">
      <c r="A288" s="80">
        <v>264</v>
      </c>
      <c r="B288" s="79" t="s">
        <v>186</v>
      </c>
      <c r="C288" s="81">
        <v>1969</v>
      </c>
      <c r="D288" s="80"/>
      <c r="E288" s="68" t="s">
        <v>29</v>
      </c>
      <c r="F288" s="80">
        <v>2</v>
      </c>
      <c r="G288" s="80">
        <v>2</v>
      </c>
      <c r="H288" s="80">
        <v>410</v>
      </c>
      <c r="I288" s="82">
        <v>348</v>
      </c>
      <c r="J288" s="83">
        <v>27</v>
      </c>
      <c r="K288" s="75">
        <f>'прил 4'!C285</f>
        <v>20000</v>
      </c>
      <c r="L288" s="82">
        <v>0</v>
      </c>
      <c r="M288" s="82">
        <v>20000</v>
      </c>
      <c r="N288" s="82">
        <v>0</v>
      </c>
      <c r="O288" s="82">
        <f t="shared" si="12"/>
        <v>0</v>
      </c>
      <c r="P288" s="84" t="s">
        <v>194</v>
      </c>
    </row>
    <row r="289" spans="1:16" ht="24.95" customHeight="1" x14ac:dyDescent="0.2">
      <c r="A289" s="80">
        <v>265</v>
      </c>
      <c r="B289" s="79" t="s">
        <v>713</v>
      </c>
      <c r="C289" s="81">
        <v>1975</v>
      </c>
      <c r="D289" s="80"/>
      <c r="E289" s="68" t="s">
        <v>29</v>
      </c>
      <c r="F289" s="80">
        <v>2</v>
      </c>
      <c r="G289" s="80">
        <v>1</v>
      </c>
      <c r="H289" s="80">
        <v>356</v>
      </c>
      <c r="I289" s="82">
        <v>333.1</v>
      </c>
      <c r="J289" s="83">
        <v>34</v>
      </c>
      <c r="K289" s="75">
        <f>'прил 4'!C286</f>
        <v>16000</v>
      </c>
      <c r="L289" s="82">
        <v>0</v>
      </c>
      <c r="M289" s="82">
        <v>16000</v>
      </c>
      <c r="N289" s="82">
        <v>0</v>
      </c>
      <c r="O289" s="82">
        <f t="shared" si="12"/>
        <v>0</v>
      </c>
      <c r="P289" s="84" t="s">
        <v>194</v>
      </c>
    </row>
    <row r="290" spans="1:16" ht="24.95" customHeight="1" x14ac:dyDescent="0.2">
      <c r="A290" s="80">
        <v>266</v>
      </c>
      <c r="B290" s="79" t="s">
        <v>91</v>
      </c>
      <c r="C290" s="81">
        <v>1984</v>
      </c>
      <c r="D290" s="80"/>
      <c r="E290" s="68" t="s">
        <v>29</v>
      </c>
      <c r="F290" s="80">
        <v>2</v>
      </c>
      <c r="G290" s="80">
        <v>3</v>
      </c>
      <c r="H290" s="80">
        <v>948.3</v>
      </c>
      <c r="I290" s="82">
        <v>862.09</v>
      </c>
      <c r="J290" s="83">
        <v>62</v>
      </c>
      <c r="K290" s="75">
        <f>'прил 4'!C287</f>
        <v>36000</v>
      </c>
      <c r="L290" s="82">
        <v>0</v>
      </c>
      <c r="M290" s="82">
        <v>36000</v>
      </c>
      <c r="N290" s="82">
        <v>0</v>
      </c>
      <c r="O290" s="82">
        <f t="shared" si="12"/>
        <v>0</v>
      </c>
      <c r="P290" s="84" t="s">
        <v>194</v>
      </c>
    </row>
    <row r="291" spans="1:16" ht="24.95" customHeight="1" x14ac:dyDescent="0.2">
      <c r="A291" s="85" t="s">
        <v>189</v>
      </c>
      <c r="B291" s="79"/>
      <c r="C291" s="74" t="s">
        <v>28</v>
      </c>
      <c r="D291" s="74" t="s">
        <v>28</v>
      </c>
      <c r="E291" s="74" t="s">
        <v>28</v>
      </c>
      <c r="F291" s="74" t="s">
        <v>28</v>
      </c>
      <c r="G291" s="74" t="s">
        <v>28</v>
      </c>
      <c r="H291" s="75">
        <f>SUM(H292:H294)</f>
        <v>1860.1000000000001</v>
      </c>
      <c r="I291" s="75">
        <f>SUM(I292:I294)</f>
        <v>1627.4</v>
      </c>
      <c r="J291" s="76">
        <f>SUM(J292:J294)</f>
        <v>93</v>
      </c>
      <c r="K291" s="75">
        <f>'прил 4'!C288</f>
        <v>68000</v>
      </c>
      <c r="L291" s="75">
        <f>SUM(L292:L294)</f>
        <v>0</v>
      </c>
      <c r="M291" s="75">
        <f>SUM(M292:M294)</f>
        <v>68000</v>
      </c>
      <c r="N291" s="75">
        <f>SUM(N292:N294)</f>
        <v>0</v>
      </c>
      <c r="O291" s="75">
        <f>SUM(O292:O294)</f>
        <v>0</v>
      </c>
      <c r="P291" s="77" t="s">
        <v>503</v>
      </c>
    </row>
    <row r="292" spans="1:16" ht="24.95" customHeight="1" x14ac:dyDescent="0.2">
      <c r="A292" s="80">
        <v>267</v>
      </c>
      <c r="B292" s="79" t="s">
        <v>714</v>
      </c>
      <c r="C292" s="81">
        <v>1965</v>
      </c>
      <c r="D292" s="80"/>
      <c r="E292" s="68" t="s">
        <v>29</v>
      </c>
      <c r="F292" s="80">
        <v>2</v>
      </c>
      <c r="G292" s="80">
        <v>2</v>
      </c>
      <c r="H292" s="80">
        <v>437.6</v>
      </c>
      <c r="I292" s="82">
        <v>334</v>
      </c>
      <c r="J292" s="83">
        <v>21</v>
      </c>
      <c r="K292" s="75">
        <f>'прил 4'!C289</f>
        <v>16000</v>
      </c>
      <c r="L292" s="82">
        <v>0</v>
      </c>
      <c r="M292" s="82">
        <v>16000</v>
      </c>
      <c r="N292" s="82">
        <v>0</v>
      </c>
      <c r="O292" s="82">
        <f>K292-L292-M292</f>
        <v>0</v>
      </c>
      <c r="P292" s="84" t="s">
        <v>194</v>
      </c>
    </row>
    <row r="293" spans="1:16" ht="24.95" customHeight="1" x14ac:dyDescent="0.2">
      <c r="A293" s="80">
        <v>268</v>
      </c>
      <c r="B293" s="79" t="s">
        <v>715</v>
      </c>
      <c r="C293" s="81">
        <v>1971</v>
      </c>
      <c r="D293" s="80"/>
      <c r="E293" s="68" t="s">
        <v>29</v>
      </c>
      <c r="F293" s="80">
        <v>2</v>
      </c>
      <c r="G293" s="80">
        <v>2</v>
      </c>
      <c r="H293" s="80">
        <v>481.3</v>
      </c>
      <c r="I293" s="82">
        <v>443.9</v>
      </c>
      <c r="J293" s="83">
        <v>19</v>
      </c>
      <c r="K293" s="75">
        <f>'прил 4'!C290</f>
        <v>16000</v>
      </c>
      <c r="L293" s="82">
        <v>0</v>
      </c>
      <c r="M293" s="82">
        <v>16000</v>
      </c>
      <c r="N293" s="82">
        <v>0</v>
      </c>
      <c r="O293" s="82">
        <f>K293-L293-M293</f>
        <v>0</v>
      </c>
      <c r="P293" s="84" t="s">
        <v>194</v>
      </c>
    </row>
    <row r="294" spans="1:16" ht="24.95" customHeight="1" x14ac:dyDescent="0.2">
      <c r="A294" s="80">
        <v>269</v>
      </c>
      <c r="B294" s="79" t="s">
        <v>190</v>
      </c>
      <c r="C294" s="81">
        <v>1978</v>
      </c>
      <c r="D294" s="80"/>
      <c r="E294" s="68" t="s">
        <v>29</v>
      </c>
      <c r="F294" s="80">
        <v>2</v>
      </c>
      <c r="G294" s="80">
        <v>3</v>
      </c>
      <c r="H294" s="80">
        <v>941.2</v>
      </c>
      <c r="I294" s="82">
        <v>849.5</v>
      </c>
      <c r="J294" s="83">
        <v>53</v>
      </c>
      <c r="K294" s="75">
        <f>'прил 4'!C291</f>
        <v>36000</v>
      </c>
      <c r="L294" s="82">
        <v>0</v>
      </c>
      <c r="M294" s="82">
        <v>36000</v>
      </c>
      <c r="N294" s="82">
        <v>0</v>
      </c>
      <c r="O294" s="82">
        <f>K294-L294-M294</f>
        <v>0</v>
      </c>
      <c r="P294" s="84" t="s">
        <v>194</v>
      </c>
    </row>
    <row r="295" spans="1:16" ht="24.95" customHeight="1" x14ac:dyDescent="0.2">
      <c r="A295" s="85" t="s">
        <v>92</v>
      </c>
      <c r="B295" s="79"/>
      <c r="C295" s="74" t="s">
        <v>28</v>
      </c>
      <c r="D295" s="74" t="s">
        <v>28</v>
      </c>
      <c r="E295" s="74" t="s">
        <v>28</v>
      </c>
      <c r="F295" s="74" t="s">
        <v>28</v>
      </c>
      <c r="G295" s="74" t="s">
        <v>28</v>
      </c>
      <c r="H295" s="75">
        <f>SUM(H296:H303)</f>
        <v>9046.9599999999991</v>
      </c>
      <c r="I295" s="75">
        <f>SUM(I296:I303)</f>
        <v>8381.4</v>
      </c>
      <c r="J295" s="76">
        <f>SUM(J296:J303)</f>
        <v>412</v>
      </c>
      <c r="K295" s="75">
        <f>'прил 4'!C292</f>
        <v>386000</v>
      </c>
      <c r="L295" s="75">
        <f>SUM(L296:L303)</f>
        <v>0</v>
      </c>
      <c r="M295" s="75">
        <f>SUM(M296:M303)</f>
        <v>386000</v>
      </c>
      <c r="N295" s="75">
        <f>SUM(N296:N303)</f>
        <v>0</v>
      </c>
      <c r="O295" s="75">
        <f>SUM(O296:O303)</f>
        <v>0</v>
      </c>
      <c r="P295" s="77" t="s">
        <v>503</v>
      </c>
    </row>
    <row r="296" spans="1:16" ht="24.95" customHeight="1" x14ac:dyDescent="0.2">
      <c r="A296" s="80">
        <v>270</v>
      </c>
      <c r="B296" s="79" t="s">
        <v>477</v>
      </c>
      <c r="C296" s="81">
        <v>1961</v>
      </c>
      <c r="D296" s="80"/>
      <c r="E296" s="68" t="s">
        <v>29</v>
      </c>
      <c r="F296" s="80">
        <v>3</v>
      </c>
      <c r="G296" s="80">
        <v>3</v>
      </c>
      <c r="H296" s="80">
        <v>1434.8</v>
      </c>
      <c r="I296" s="82">
        <v>1302.2</v>
      </c>
      <c r="J296" s="83">
        <v>77</v>
      </c>
      <c r="K296" s="75">
        <f>'прил 4'!C293</f>
        <v>48000</v>
      </c>
      <c r="L296" s="82">
        <v>0</v>
      </c>
      <c r="M296" s="82">
        <v>48000</v>
      </c>
      <c r="N296" s="82">
        <v>0</v>
      </c>
      <c r="O296" s="82">
        <f t="shared" ref="O296:O303" si="13">K296-L296-M296</f>
        <v>0</v>
      </c>
      <c r="P296" s="84" t="s">
        <v>194</v>
      </c>
    </row>
    <row r="297" spans="1:16" ht="24.95" customHeight="1" x14ac:dyDescent="0.2">
      <c r="A297" s="80">
        <v>271</v>
      </c>
      <c r="B297" s="79" t="s">
        <v>93</v>
      </c>
      <c r="C297" s="81">
        <v>1965</v>
      </c>
      <c r="D297" s="80"/>
      <c r="E297" s="68" t="s">
        <v>29</v>
      </c>
      <c r="F297" s="80">
        <v>3</v>
      </c>
      <c r="G297" s="80">
        <v>3</v>
      </c>
      <c r="H297" s="80">
        <v>1630.53</v>
      </c>
      <c r="I297" s="82">
        <v>1478.8</v>
      </c>
      <c r="J297" s="83">
        <v>61</v>
      </c>
      <c r="K297" s="75">
        <f>'прил 4'!C294</f>
        <v>72000</v>
      </c>
      <c r="L297" s="82">
        <v>0</v>
      </c>
      <c r="M297" s="82">
        <v>72000</v>
      </c>
      <c r="N297" s="82">
        <v>0</v>
      </c>
      <c r="O297" s="82">
        <f t="shared" si="13"/>
        <v>0</v>
      </c>
      <c r="P297" s="84" t="s">
        <v>194</v>
      </c>
    </row>
    <row r="298" spans="1:16" ht="24.95" customHeight="1" x14ac:dyDescent="0.2">
      <c r="A298" s="80">
        <v>272</v>
      </c>
      <c r="B298" s="79" t="s">
        <v>716</v>
      </c>
      <c r="C298" s="81">
        <v>1965</v>
      </c>
      <c r="D298" s="80"/>
      <c r="E298" s="68" t="s">
        <v>29</v>
      </c>
      <c r="F298" s="80">
        <v>3</v>
      </c>
      <c r="G298" s="80">
        <v>3</v>
      </c>
      <c r="H298" s="80">
        <v>1395.68</v>
      </c>
      <c r="I298" s="82">
        <v>1268.8</v>
      </c>
      <c r="J298" s="83">
        <v>51</v>
      </c>
      <c r="K298" s="75">
        <f>'прил 4'!C295</f>
        <v>62000</v>
      </c>
      <c r="L298" s="82">
        <v>0</v>
      </c>
      <c r="M298" s="82">
        <v>62000</v>
      </c>
      <c r="N298" s="82">
        <v>0</v>
      </c>
      <c r="O298" s="82">
        <f t="shared" si="13"/>
        <v>0</v>
      </c>
      <c r="P298" s="84" t="s">
        <v>194</v>
      </c>
    </row>
    <row r="299" spans="1:16" ht="24.95" customHeight="1" x14ac:dyDescent="0.2">
      <c r="A299" s="80">
        <v>273</v>
      </c>
      <c r="B299" s="79" t="s">
        <v>717</v>
      </c>
      <c r="C299" s="81">
        <v>1968</v>
      </c>
      <c r="D299" s="80"/>
      <c r="E299" s="68" t="s">
        <v>29</v>
      </c>
      <c r="F299" s="80">
        <v>2</v>
      </c>
      <c r="G299" s="80">
        <v>1</v>
      </c>
      <c r="H299" s="80">
        <v>317.2</v>
      </c>
      <c r="I299" s="82">
        <v>235.5</v>
      </c>
      <c r="J299" s="83">
        <v>17</v>
      </c>
      <c r="K299" s="75">
        <f>'прил 4'!C296</f>
        <v>16000</v>
      </c>
      <c r="L299" s="82">
        <v>0</v>
      </c>
      <c r="M299" s="82">
        <v>16000</v>
      </c>
      <c r="N299" s="82">
        <v>0</v>
      </c>
      <c r="O299" s="82">
        <f t="shared" si="13"/>
        <v>0</v>
      </c>
      <c r="P299" s="84" t="s">
        <v>194</v>
      </c>
    </row>
    <row r="300" spans="1:16" ht="24.95" customHeight="1" x14ac:dyDescent="0.2">
      <c r="A300" s="80">
        <v>274</v>
      </c>
      <c r="B300" s="79" t="s">
        <v>95</v>
      </c>
      <c r="C300" s="81">
        <v>1973</v>
      </c>
      <c r="D300" s="80"/>
      <c r="E300" s="68" t="s">
        <v>29</v>
      </c>
      <c r="F300" s="80">
        <v>2</v>
      </c>
      <c r="G300" s="80">
        <v>1</v>
      </c>
      <c r="H300" s="80">
        <v>408.4</v>
      </c>
      <c r="I300" s="82">
        <v>337.8</v>
      </c>
      <c r="J300" s="83">
        <v>11</v>
      </c>
      <c r="K300" s="75">
        <f>'прил 4'!C297</f>
        <v>16000</v>
      </c>
      <c r="L300" s="82">
        <v>0</v>
      </c>
      <c r="M300" s="82">
        <v>16000</v>
      </c>
      <c r="N300" s="82">
        <v>0</v>
      </c>
      <c r="O300" s="82">
        <f t="shared" si="13"/>
        <v>0</v>
      </c>
      <c r="P300" s="84" t="s">
        <v>194</v>
      </c>
    </row>
    <row r="301" spans="1:16" ht="24.95" customHeight="1" x14ac:dyDescent="0.2">
      <c r="A301" s="80">
        <v>275</v>
      </c>
      <c r="B301" s="79" t="s">
        <v>718</v>
      </c>
      <c r="C301" s="81">
        <v>1987</v>
      </c>
      <c r="D301" s="80"/>
      <c r="E301" s="68" t="s">
        <v>29</v>
      </c>
      <c r="F301" s="80">
        <v>2</v>
      </c>
      <c r="G301" s="80">
        <v>3</v>
      </c>
      <c r="H301" s="80">
        <v>966.35</v>
      </c>
      <c r="I301" s="82">
        <v>878.5</v>
      </c>
      <c r="J301" s="83">
        <v>61</v>
      </c>
      <c r="K301" s="75">
        <f>'прил 4'!C298</f>
        <v>36000</v>
      </c>
      <c r="L301" s="82">
        <v>0</v>
      </c>
      <c r="M301" s="82">
        <v>36000</v>
      </c>
      <c r="N301" s="82">
        <v>0</v>
      </c>
      <c r="O301" s="82">
        <f t="shared" si="13"/>
        <v>0</v>
      </c>
      <c r="P301" s="84" t="s">
        <v>194</v>
      </c>
    </row>
    <row r="302" spans="1:16" ht="24.95" customHeight="1" x14ac:dyDescent="0.2">
      <c r="A302" s="80">
        <v>276</v>
      </c>
      <c r="B302" s="79" t="s">
        <v>719</v>
      </c>
      <c r="C302" s="81">
        <v>1966</v>
      </c>
      <c r="D302" s="80"/>
      <c r="E302" s="68" t="s">
        <v>29</v>
      </c>
      <c r="F302" s="80">
        <v>2</v>
      </c>
      <c r="G302" s="80">
        <v>1</v>
      </c>
      <c r="H302" s="80">
        <v>366.5</v>
      </c>
      <c r="I302" s="82">
        <v>365.7</v>
      </c>
      <c r="J302" s="83">
        <v>21</v>
      </c>
      <c r="K302" s="75">
        <f>'прил 4'!C299</f>
        <v>16000</v>
      </c>
      <c r="L302" s="82">
        <v>0</v>
      </c>
      <c r="M302" s="82">
        <v>16000</v>
      </c>
      <c r="N302" s="82">
        <v>0</v>
      </c>
      <c r="O302" s="82">
        <f t="shared" si="13"/>
        <v>0</v>
      </c>
      <c r="P302" s="84" t="s">
        <v>194</v>
      </c>
    </row>
    <row r="303" spans="1:16" ht="24.95" customHeight="1" x14ac:dyDescent="0.2">
      <c r="A303" s="80">
        <v>277</v>
      </c>
      <c r="B303" s="79" t="s">
        <v>94</v>
      </c>
      <c r="C303" s="81">
        <v>1969</v>
      </c>
      <c r="D303" s="80"/>
      <c r="E303" s="68" t="s">
        <v>29</v>
      </c>
      <c r="F303" s="80">
        <v>5</v>
      </c>
      <c r="G303" s="80">
        <v>3</v>
      </c>
      <c r="H303" s="80">
        <v>2527.5</v>
      </c>
      <c r="I303" s="82">
        <v>2514.1</v>
      </c>
      <c r="J303" s="83">
        <v>113</v>
      </c>
      <c r="K303" s="75">
        <f>'прил 4'!C300</f>
        <v>120000</v>
      </c>
      <c r="L303" s="82">
        <v>0</v>
      </c>
      <c r="M303" s="82">
        <v>120000</v>
      </c>
      <c r="N303" s="82">
        <v>0</v>
      </c>
      <c r="O303" s="82">
        <f t="shared" si="13"/>
        <v>0</v>
      </c>
      <c r="P303" s="84" t="s">
        <v>194</v>
      </c>
    </row>
  </sheetData>
  <mergeCells count="18">
    <mergeCell ref="K4:O4"/>
    <mergeCell ref="P4:P7"/>
    <mergeCell ref="C5:C7"/>
    <mergeCell ref="D5:D7"/>
    <mergeCell ref="K5:K6"/>
    <mergeCell ref="L5:O5"/>
    <mergeCell ref="N1:P1"/>
    <mergeCell ref="A2:P2"/>
    <mergeCell ref="O3:P3"/>
    <mergeCell ref="A4:A7"/>
    <mergeCell ref="B4:B7"/>
    <mergeCell ref="C4:D4"/>
    <mergeCell ref="E4:E7"/>
    <mergeCell ref="F4:F7"/>
    <mergeCell ref="G4:G7"/>
    <mergeCell ref="H4:H6"/>
    <mergeCell ref="I4:I6"/>
    <mergeCell ref="J4:J6"/>
  </mergeCells>
  <pageMargins left="0.70833333333333315" right="0.70833333333333315" top="0.74791666666666701" bottom="0.59583333333333299" header="0.51181102362204689" footer="0.31527777777777799"/>
  <pageSetup paperSize="77" firstPageNumber="47" fitToHeight="0" orientation="landscape" useFirstPageNumber="1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C300"/>
  <sheetViews>
    <sheetView tabSelected="1" zoomScale="90" zoomScaleNormal="90" workbookViewId="0">
      <selection activeCell="I291" sqref="I291"/>
    </sheetView>
  </sheetViews>
  <sheetFormatPr defaultColWidth="9.140625" defaultRowHeight="12.75" x14ac:dyDescent="0.2"/>
  <cols>
    <col min="1" max="1" width="9.140625" style="87"/>
    <col min="2" max="2" width="56.42578125" style="88" customWidth="1"/>
    <col min="3" max="3" width="36.5703125" style="88" customWidth="1"/>
    <col min="4" max="16384" width="9.140625" style="88"/>
  </cols>
  <sheetData>
    <row r="2" spans="1:3" ht="44.85" customHeight="1" x14ac:dyDescent="0.2">
      <c r="A2" s="124" t="s">
        <v>501</v>
      </c>
      <c r="B2" s="124"/>
      <c r="C2" s="124"/>
    </row>
    <row r="3" spans="1:3" ht="58.9" customHeight="1" x14ac:dyDescent="0.3">
      <c r="A3" s="89"/>
      <c r="B3" s="89"/>
      <c r="C3" s="90" t="s">
        <v>720</v>
      </c>
    </row>
    <row r="4" spans="1:3" s="92" customFormat="1" ht="46.5" customHeight="1" x14ac:dyDescent="0.25">
      <c r="A4" s="91" t="s">
        <v>3</v>
      </c>
      <c r="B4" s="91" t="s">
        <v>4</v>
      </c>
      <c r="C4" s="69" t="s">
        <v>721</v>
      </c>
    </row>
    <row r="5" spans="1:3" s="94" customFormat="1" ht="24.95" customHeight="1" x14ac:dyDescent="0.25">
      <c r="A5" s="86" t="s">
        <v>192</v>
      </c>
      <c r="B5" s="93"/>
      <c r="C5" s="75">
        <f>C6+C14+C29+C43+C45+C47+C118+C124+C135+C137+C142+C151+C154+C274+C276+C278+C288+C292</f>
        <v>21258000</v>
      </c>
    </row>
    <row r="6" spans="1:3" s="94" customFormat="1" ht="24.95" customHeight="1" x14ac:dyDescent="0.25">
      <c r="A6" s="78" t="s">
        <v>30</v>
      </c>
      <c r="B6" s="79"/>
      <c r="C6" s="75">
        <f>SUM(C7:C13)</f>
        <v>184000</v>
      </c>
    </row>
    <row r="7" spans="1:3" s="94" customFormat="1" ht="24.95" customHeight="1" x14ac:dyDescent="0.25">
      <c r="A7" s="95">
        <v>1</v>
      </c>
      <c r="B7" s="96" t="s">
        <v>504</v>
      </c>
      <c r="C7" s="97">
        <v>16000</v>
      </c>
    </row>
    <row r="8" spans="1:3" s="94" customFormat="1" ht="24.95" customHeight="1" x14ac:dyDescent="0.25">
      <c r="A8" s="80">
        <v>2</v>
      </c>
      <c r="B8" s="79" t="s">
        <v>97</v>
      </c>
      <c r="C8" s="82">
        <v>32000</v>
      </c>
    </row>
    <row r="9" spans="1:3" s="94" customFormat="1" ht="24.95" customHeight="1" x14ac:dyDescent="0.25">
      <c r="A9" s="80">
        <v>3</v>
      </c>
      <c r="B9" s="79" t="s">
        <v>505</v>
      </c>
      <c r="C9" s="82">
        <v>16000</v>
      </c>
    </row>
    <row r="10" spans="1:3" s="94" customFormat="1" ht="24.95" customHeight="1" x14ac:dyDescent="0.25">
      <c r="A10" s="80">
        <v>4</v>
      </c>
      <c r="B10" s="79" t="s">
        <v>506</v>
      </c>
      <c r="C10" s="82">
        <v>16000</v>
      </c>
    </row>
    <row r="11" spans="1:3" s="94" customFormat="1" ht="24.95" customHeight="1" x14ac:dyDescent="0.25">
      <c r="A11" s="80">
        <v>5</v>
      </c>
      <c r="B11" s="79" t="s">
        <v>507</v>
      </c>
      <c r="C11" s="82">
        <v>16000</v>
      </c>
    </row>
    <row r="12" spans="1:3" s="94" customFormat="1" ht="24.95" customHeight="1" x14ac:dyDescent="0.25">
      <c r="A12" s="80">
        <v>6</v>
      </c>
      <c r="B12" s="79" t="s">
        <v>508</v>
      </c>
      <c r="C12" s="82">
        <v>64000</v>
      </c>
    </row>
    <row r="13" spans="1:3" s="94" customFormat="1" ht="24.95" customHeight="1" x14ac:dyDescent="0.25">
      <c r="A13" s="80">
        <v>7</v>
      </c>
      <c r="B13" s="79" t="s">
        <v>509</v>
      </c>
      <c r="C13" s="82">
        <v>24000</v>
      </c>
    </row>
    <row r="14" spans="1:3" s="94" customFormat="1" ht="24.95" customHeight="1" x14ac:dyDescent="0.25">
      <c r="A14" s="85" t="s">
        <v>34</v>
      </c>
      <c r="B14" s="79"/>
      <c r="C14" s="75">
        <f>SUM(C15:C28)</f>
        <v>910000</v>
      </c>
    </row>
    <row r="15" spans="1:3" s="94" customFormat="1" ht="24.95" customHeight="1" x14ac:dyDescent="0.25">
      <c r="A15" s="80">
        <v>8</v>
      </c>
      <c r="B15" s="79" t="s">
        <v>510</v>
      </c>
      <c r="C15" s="82">
        <v>16000</v>
      </c>
    </row>
    <row r="16" spans="1:3" s="94" customFormat="1" ht="24.95" customHeight="1" x14ac:dyDescent="0.25">
      <c r="A16" s="80">
        <v>9</v>
      </c>
      <c r="B16" s="79" t="s">
        <v>511</v>
      </c>
      <c r="C16" s="82">
        <v>20000</v>
      </c>
    </row>
    <row r="17" spans="1:3" s="94" customFormat="1" ht="24.95" customHeight="1" x14ac:dyDescent="0.25">
      <c r="A17" s="80">
        <v>10</v>
      </c>
      <c r="B17" s="79" t="s">
        <v>512</v>
      </c>
      <c r="C17" s="82">
        <v>64000</v>
      </c>
    </row>
    <row r="18" spans="1:3" s="94" customFormat="1" ht="24.95" customHeight="1" x14ac:dyDescent="0.25">
      <c r="A18" s="80">
        <v>11</v>
      </c>
      <c r="B18" s="79" t="s">
        <v>513</v>
      </c>
      <c r="C18" s="82">
        <v>96000</v>
      </c>
    </row>
    <row r="19" spans="1:3" s="94" customFormat="1" ht="24.95" customHeight="1" x14ac:dyDescent="0.25">
      <c r="A19" s="80">
        <v>12</v>
      </c>
      <c r="B19" s="79" t="s">
        <v>514</v>
      </c>
      <c r="C19" s="82">
        <v>96000</v>
      </c>
    </row>
    <row r="20" spans="1:3" s="94" customFormat="1" ht="24.95" customHeight="1" x14ac:dyDescent="0.25">
      <c r="A20" s="80">
        <v>13</v>
      </c>
      <c r="B20" s="79" t="s">
        <v>515</v>
      </c>
      <c r="C20" s="82">
        <v>16000</v>
      </c>
    </row>
    <row r="21" spans="1:3" s="94" customFormat="1" ht="24.95" customHeight="1" x14ac:dyDescent="0.25">
      <c r="A21" s="80">
        <v>14</v>
      </c>
      <c r="B21" s="79" t="s">
        <v>516</v>
      </c>
      <c r="C21" s="82">
        <v>36000</v>
      </c>
    </row>
    <row r="22" spans="1:3" s="94" customFormat="1" ht="24.95" customHeight="1" x14ac:dyDescent="0.25">
      <c r="A22" s="80">
        <v>15</v>
      </c>
      <c r="B22" s="79" t="s">
        <v>102</v>
      </c>
      <c r="C22" s="82">
        <v>16000</v>
      </c>
    </row>
    <row r="23" spans="1:3" s="94" customFormat="1" ht="24.95" customHeight="1" x14ac:dyDescent="0.25">
      <c r="A23" s="80">
        <v>16</v>
      </c>
      <c r="B23" s="79" t="s">
        <v>104</v>
      </c>
      <c r="C23" s="82">
        <v>16000</v>
      </c>
    </row>
    <row r="24" spans="1:3" s="94" customFormat="1" ht="24.95" customHeight="1" x14ac:dyDescent="0.25">
      <c r="A24" s="80">
        <v>17</v>
      </c>
      <c r="B24" s="79" t="s">
        <v>103</v>
      </c>
      <c r="C24" s="82">
        <v>36000</v>
      </c>
    </row>
    <row r="25" spans="1:3" s="94" customFormat="1" ht="24.95" customHeight="1" x14ac:dyDescent="0.25">
      <c r="A25" s="80">
        <v>18</v>
      </c>
      <c r="B25" s="79" t="s">
        <v>517</v>
      </c>
      <c r="C25" s="82">
        <v>130000</v>
      </c>
    </row>
    <row r="26" spans="1:3" s="94" customFormat="1" ht="24.95" customHeight="1" x14ac:dyDescent="0.25">
      <c r="A26" s="80">
        <v>19</v>
      </c>
      <c r="B26" s="79" t="s">
        <v>518</v>
      </c>
      <c r="C26" s="82">
        <v>128000</v>
      </c>
    </row>
    <row r="27" spans="1:3" s="94" customFormat="1" ht="24.95" customHeight="1" x14ac:dyDescent="0.25">
      <c r="A27" s="80">
        <v>20</v>
      </c>
      <c r="B27" s="79" t="s">
        <v>519</v>
      </c>
      <c r="C27" s="82">
        <v>144000</v>
      </c>
    </row>
    <row r="28" spans="1:3" s="94" customFormat="1" ht="24.95" customHeight="1" x14ac:dyDescent="0.25">
      <c r="A28" s="80">
        <v>21</v>
      </c>
      <c r="B28" s="79" t="s">
        <v>520</v>
      </c>
      <c r="C28" s="82">
        <v>96000</v>
      </c>
    </row>
    <row r="29" spans="1:3" s="94" customFormat="1" ht="24.95" customHeight="1" x14ac:dyDescent="0.25">
      <c r="A29" s="85" t="s">
        <v>35</v>
      </c>
      <c r="B29" s="79"/>
      <c r="C29" s="75">
        <f>SUM(C30:C42)</f>
        <v>294000</v>
      </c>
    </row>
    <row r="30" spans="1:3" s="94" customFormat="1" ht="24.95" customHeight="1" x14ac:dyDescent="0.25">
      <c r="A30" s="80">
        <v>22</v>
      </c>
      <c r="B30" s="79" t="s">
        <v>521</v>
      </c>
      <c r="C30" s="82">
        <v>32000</v>
      </c>
    </row>
    <row r="31" spans="1:3" s="94" customFormat="1" ht="24.95" customHeight="1" x14ac:dyDescent="0.25">
      <c r="A31" s="80">
        <v>23</v>
      </c>
      <c r="B31" s="79" t="s">
        <v>522</v>
      </c>
      <c r="C31" s="82">
        <v>16000</v>
      </c>
    </row>
    <row r="32" spans="1:3" s="94" customFormat="1" ht="24.95" customHeight="1" x14ac:dyDescent="0.25">
      <c r="A32" s="80">
        <v>24</v>
      </c>
      <c r="B32" s="79" t="s">
        <v>523</v>
      </c>
      <c r="C32" s="82">
        <v>16000</v>
      </c>
    </row>
    <row r="33" spans="1:3" s="94" customFormat="1" ht="24.95" customHeight="1" x14ac:dyDescent="0.25">
      <c r="A33" s="80">
        <v>25</v>
      </c>
      <c r="B33" s="79" t="s">
        <v>524</v>
      </c>
      <c r="C33" s="82">
        <v>16000</v>
      </c>
    </row>
    <row r="34" spans="1:3" s="94" customFormat="1" ht="24.95" customHeight="1" x14ac:dyDescent="0.25">
      <c r="A34" s="80">
        <v>26</v>
      </c>
      <c r="B34" s="79" t="s">
        <v>525</v>
      </c>
      <c r="C34" s="82">
        <v>16000</v>
      </c>
    </row>
    <row r="35" spans="1:3" s="94" customFormat="1" ht="24.95" customHeight="1" x14ac:dyDescent="0.25">
      <c r="A35" s="80">
        <v>27</v>
      </c>
      <c r="B35" s="79" t="s">
        <v>526</v>
      </c>
      <c r="C35" s="82">
        <v>18000</v>
      </c>
    </row>
    <row r="36" spans="1:3" s="94" customFormat="1" ht="24.95" customHeight="1" x14ac:dyDescent="0.25">
      <c r="A36" s="80">
        <v>28</v>
      </c>
      <c r="B36" s="79" t="s">
        <v>527</v>
      </c>
      <c r="C36" s="82">
        <v>36000</v>
      </c>
    </row>
    <row r="37" spans="1:3" s="94" customFormat="1" ht="24.95" customHeight="1" x14ac:dyDescent="0.25">
      <c r="A37" s="80">
        <v>29</v>
      </c>
      <c r="B37" s="79" t="s">
        <v>528</v>
      </c>
      <c r="C37" s="82">
        <v>16000</v>
      </c>
    </row>
    <row r="38" spans="1:3" s="94" customFormat="1" ht="24.95" customHeight="1" x14ac:dyDescent="0.25">
      <c r="A38" s="80">
        <v>30</v>
      </c>
      <c r="B38" s="79" t="s">
        <v>529</v>
      </c>
      <c r="C38" s="82">
        <v>16000</v>
      </c>
    </row>
    <row r="39" spans="1:3" s="94" customFormat="1" ht="24.95" customHeight="1" x14ac:dyDescent="0.25">
      <c r="A39" s="80">
        <v>31</v>
      </c>
      <c r="B39" s="79" t="s">
        <v>530</v>
      </c>
      <c r="C39" s="82">
        <v>16000</v>
      </c>
    </row>
    <row r="40" spans="1:3" s="94" customFormat="1" ht="24.95" customHeight="1" x14ac:dyDescent="0.25">
      <c r="A40" s="80">
        <v>32</v>
      </c>
      <c r="B40" s="79" t="s">
        <v>531</v>
      </c>
      <c r="C40" s="82">
        <v>16000</v>
      </c>
    </row>
    <row r="41" spans="1:3" s="94" customFormat="1" ht="24.95" customHeight="1" x14ac:dyDescent="0.25">
      <c r="A41" s="80">
        <v>33</v>
      </c>
      <c r="B41" s="79" t="s">
        <v>532</v>
      </c>
      <c r="C41" s="82">
        <v>32000</v>
      </c>
    </row>
    <row r="42" spans="1:3" s="94" customFormat="1" ht="24.95" customHeight="1" x14ac:dyDescent="0.25">
      <c r="A42" s="80">
        <v>34</v>
      </c>
      <c r="B42" s="79" t="s">
        <v>533</v>
      </c>
      <c r="C42" s="82">
        <v>48000</v>
      </c>
    </row>
    <row r="43" spans="1:3" s="94" customFormat="1" ht="24.95" customHeight="1" x14ac:dyDescent="0.25">
      <c r="A43" s="86" t="s">
        <v>36</v>
      </c>
      <c r="B43" s="79"/>
      <c r="C43" s="75">
        <f>SUM(C44)</f>
        <v>16000</v>
      </c>
    </row>
    <row r="44" spans="1:3" s="94" customFormat="1" ht="24.95" customHeight="1" x14ac:dyDescent="0.25">
      <c r="A44" s="80">
        <v>35</v>
      </c>
      <c r="B44" s="79" t="s">
        <v>534</v>
      </c>
      <c r="C44" s="82">
        <v>16000</v>
      </c>
    </row>
    <row r="45" spans="1:3" s="94" customFormat="1" ht="24.95" customHeight="1" x14ac:dyDescent="0.25">
      <c r="A45" s="85" t="s">
        <v>37</v>
      </c>
      <c r="B45" s="79"/>
      <c r="C45" s="75">
        <f>SUM(C46)</f>
        <v>36000</v>
      </c>
    </row>
    <row r="46" spans="1:3" s="94" customFormat="1" ht="24.95" customHeight="1" x14ac:dyDescent="0.25">
      <c r="A46" s="80">
        <v>36</v>
      </c>
      <c r="B46" s="79" t="s">
        <v>38</v>
      </c>
      <c r="C46" s="82">
        <v>36000</v>
      </c>
    </row>
    <row r="47" spans="1:3" s="94" customFormat="1" ht="24.95" customHeight="1" x14ac:dyDescent="0.25">
      <c r="A47" s="85" t="s">
        <v>39</v>
      </c>
      <c r="B47" s="79"/>
      <c r="C47" s="75">
        <f>SUM(C48:C117)</f>
        <v>1822000</v>
      </c>
    </row>
    <row r="48" spans="1:3" s="94" customFormat="1" ht="24.95" customHeight="1" x14ac:dyDescent="0.25">
      <c r="A48" s="80">
        <v>37</v>
      </c>
      <c r="B48" s="79" t="s">
        <v>535</v>
      </c>
      <c r="C48" s="82">
        <v>10000</v>
      </c>
    </row>
    <row r="49" spans="1:3" s="94" customFormat="1" ht="24.95" customHeight="1" x14ac:dyDescent="0.25">
      <c r="A49" s="80">
        <v>38</v>
      </c>
      <c r="B49" s="79" t="s">
        <v>108</v>
      </c>
      <c r="C49" s="82">
        <v>24000</v>
      </c>
    </row>
    <row r="50" spans="1:3" s="94" customFormat="1" ht="24.95" customHeight="1" x14ac:dyDescent="0.25">
      <c r="A50" s="80">
        <v>39</v>
      </c>
      <c r="B50" s="79" t="s">
        <v>536</v>
      </c>
      <c r="C50" s="82">
        <v>116000</v>
      </c>
    </row>
    <row r="51" spans="1:3" s="94" customFormat="1" ht="24.95" customHeight="1" x14ac:dyDescent="0.25">
      <c r="A51" s="80">
        <v>40</v>
      </c>
      <c r="B51" s="79" t="s">
        <v>40</v>
      </c>
      <c r="C51" s="82">
        <v>24000</v>
      </c>
    </row>
    <row r="52" spans="1:3" s="94" customFormat="1" ht="24.95" customHeight="1" x14ac:dyDescent="0.25">
      <c r="A52" s="80">
        <v>41</v>
      </c>
      <c r="B52" s="79" t="s">
        <v>537</v>
      </c>
      <c r="C52" s="82">
        <v>24000</v>
      </c>
    </row>
    <row r="53" spans="1:3" s="94" customFormat="1" ht="24.95" customHeight="1" x14ac:dyDescent="0.25">
      <c r="A53" s="80">
        <v>42</v>
      </c>
      <c r="B53" s="79" t="s">
        <v>41</v>
      </c>
      <c r="C53" s="82">
        <v>26000</v>
      </c>
    </row>
    <row r="54" spans="1:3" s="94" customFormat="1" ht="24.95" customHeight="1" x14ac:dyDescent="0.25">
      <c r="A54" s="80">
        <v>43</v>
      </c>
      <c r="B54" s="79" t="s">
        <v>538</v>
      </c>
      <c r="C54" s="82">
        <v>24000</v>
      </c>
    </row>
    <row r="55" spans="1:3" s="94" customFormat="1" ht="24.95" customHeight="1" x14ac:dyDescent="0.25">
      <c r="A55" s="80">
        <v>44</v>
      </c>
      <c r="B55" s="79" t="s">
        <v>539</v>
      </c>
      <c r="C55" s="82">
        <v>60000</v>
      </c>
    </row>
    <row r="56" spans="1:3" s="94" customFormat="1" ht="24.95" customHeight="1" x14ac:dyDescent="0.25">
      <c r="A56" s="80">
        <v>45</v>
      </c>
      <c r="B56" s="79" t="s">
        <v>540</v>
      </c>
      <c r="C56" s="82">
        <v>16000</v>
      </c>
    </row>
    <row r="57" spans="1:3" s="94" customFormat="1" ht="24.95" customHeight="1" x14ac:dyDescent="0.25">
      <c r="A57" s="80">
        <v>46</v>
      </c>
      <c r="B57" s="79" t="s">
        <v>541</v>
      </c>
      <c r="C57" s="82">
        <v>24000</v>
      </c>
    </row>
    <row r="58" spans="1:3" s="94" customFormat="1" ht="24.95" customHeight="1" x14ac:dyDescent="0.25">
      <c r="A58" s="80">
        <v>47</v>
      </c>
      <c r="B58" s="79" t="s">
        <v>542</v>
      </c>
      <c r="C58" s="82">
        <v>14000</v>
      </c>
    </row>
    <row r="59" spans="1:3" s="94" customFormat="1" ht="24.95" customHeight="1" x14ac:dyDescent="0.25">
      <c r="A59" s="80">
        <v>48</v>
      </c>
      <c r="B59" s="79" t="s">
        <v>109</v>
      </c>
      <c r="C59" s="82">
        <v>18000</v>
      </c>
    </row>
    <row r="60" spans="1:3" s="94" customFormat="1" ht="24.95" customHeight="1" x14ac:dyDescent="0.25">
      <c r="A60" s="80">
        <v>49</v>
      </c>
      <c r="B60" s="79" t="s">
        <v>222</v>
      </c>
      <c r="C60" s="82">
        <v>16000</v>
      </c>
    </row>
    <row r="61" spans="1:3" s="94" customFormat="1" ht="24.95" customHeight="1" x14ac:dyDescent="0.25">
      <c r="A61" s="80">
        <v>50</v>
      </c>
      <c r="B61" s="79" t="s">
        <v>543</v>
      </c>
      <c r="C61" s="82">
        <v>16000</v>
      </c>
    </row>
    <row r="62" spans="1:3" s="94" customFormat="1" ht="24.95" customHeight="1" x14ac:dyDescent="0.25">
      <c r="A62" s="80">
        <v>51</v>
      </c>
      <c r="B62" s="79" t="s">
        <v>213</v>
      </c>
      <c r="C62" s="82">
        <v>16000</v>
      </c>
    </row>
    <row r="63" spans="1:3" s="94" customFormat="1" ht="24.95" customHeight="1" x14ac:dyDescent="0.25">
      <c r="A63" s="80">
        <v>52</v>
      </c>
      <c r="B63" s="79" t="s">
        <v>544</v>
      </c>
      <c r="C63" s="82">
        <v>16000</v>
      </c>
    </row>
    <row r="64" spans="1:3" s="94" customFormat="1" ht="24.95" customHeight="1" x14ac:dyDescent="0.25">
      <c r="A64" s="80">
        <v>53</v>
      </c>
      <c r="B64" s="79" t="s">
        <v>545</v>
      </c>
      <c r="C64" s="82">
        <v>16000</v>
      </c>
    </row>
    <row r="65" spans="1:3" s="94" customFormat="1" ht="24.95" customHeight="1" x14ac:dyDescent="0.25">
      <c r="A65" s="80">
        <v>54</v>
      </c>
      <c r="B65" s="79" t="s">
        <v>546</v>
      </c>
      <c r="C65" s="82">
        <v>48000</v>
      </c>
    </row>
    <row r="66" spans="1:3" s="94" customFormat="1" ht="24.95" customHeight="1" x14ac:dyDescent="0.25">
      <c r="A66" s="80">
        <v>55</v>
      </c>
      <c r="B66" s="79" t="s">
        <v>547</v>
      </c>
      <c r="C66" s="82">
        <v>16000</v>
      </c>
    </row>
    <row r="67" spans="1:3" s="94" customFormat="1" ht="24.95" customHeight="1" x14ac:dyDescent="0.25">
      <c r="A67" s="80">
        <v>56</v>
      </c>
      <c r="B67" s="79" t="s">
        <v>548</v>
      </c>
      <c r="C67" s="82">
        <v>14000</v>
      </c>
    </row>
    <row r="68" spans="1:3" s="94" customFormat="1" ht="24.95" customHeight="1" x14ac:dyDescent="0.25">
      <c r="A68" s="80">
        <v>57</v>
      </c>
      <c r="B68" s="79" t="s">
        <v>549</v>
      </c>
      <c r="C68" s="82">
        <v>32000</v>
      </c>
    </row>
    <row r="69" spans="1:3" s="94" customFormat="1" ht="24.95" customHeight="1" x14ac:dyDescent="0.25">
      <c r="A69" s="80">
        <v>58</v>
      </c>
      <c r="B69" s="79" t="s">
        <v>550</v>
      </c>
      <c r="C69" s="82">
        <v>32000</v>
      </c>
    </row>
    <row r="70" spans="1:3" s="94" customFormat="1" ht="24.95" customHeight="1" x14ac:dyDescent="0.25">
      <c r="A70" s="80">
        <v>59</v>
      </c>
      <c r="B70" s="79" t="s">
        <v>551</v>
      </c>
      <c r="C70" s="82">
        <v>16000</v>
      </c>
    </row>
    <row r="71" spans="1:3" s="94" customFormat="1" ht="24.95" customHeight="1" x14ac:dyDescent="0.25">
      <c r="A71" s="80">
        <v>60</v>
      </c>
      <c r="B71" s="79" t="s">
        <v>552</v>
      </c>
      <c r="C71" s="82">
        <v>16000</v>
      </c>
    </row>
    <row r="72" spans="1:3" s="94" customFormat="1" ht="24.95" customHeight="1" x14ac:dyDescent="0.25">
      <c r="A72" s="80">
        <v>61</v>
      </c>
      <c r="B72" s="79" t="s">
        <v>553</v>
      </c>
      <c r="C72" s="82">
        <v>32000</v>
      </c>
    </row>
    <row r="73" spans="1:3" s="94" customFormat="1" ht="24.95" customHeight="1" x14ac:dyDescent="0.25">
      <c r="A73" s="80">
        <v>62</v>
      </c>
      <c r="B73" s="79" t="s">
        <v>111</v>
      </c>
      <c r="C73" s="82">
        <v>48000</v>
      </c>
    </row>
    <row r="74" spans="1:3" s="94" customFormat="1" ht="24.95" customHeight="1" x14ac:dyDescent="0.25">
      <c r="A74" s="80">
        <v>63</v>
      </c>
      <c r="B74" s="79" t="s">
        <v>555</v>
      </c>
      <c r="C74" s="82">
        <v>16000</v>
      </c>
    </row>
    <row r="75" spans="1:3" s="94" customFormat="1" ht="24.95" customHeight="1" x14ac:dyDescent="0.25">
      <c r="A75" s="80">
        <v>64</v>
      </c>
      <c r="B75" s="79" t="s">
        <v>556</v>
      </c>
      <c r="C75" s="82">
        <v>16000</v>
      </c>
    </row>
    <row r="76" spans="1:3" s="94" customFormat="1" ht="24.95" customHeight="1" x14ac:dyDescent="0.25">
      <c r="A76" s="80">
        <v>65</v>
      </c>
      <c r="B76" s="79" t="s">
        <v>557</v>
      </c>
      <c r="C76" s="82">
        <v>16000</v>
      </c>
    </row>
    <row r="77" spans="1:3" s="94" customFormat="1" ht="24.95" customHeight="1" x14ac:dyDescent="0.25">
      <c r="A77" s="80">
        <v>66</v>
      </c>
      <c r="B77" s="79" t="s">
        <v>558</v>
      </c>
      <c r="C77" s="82">
        <v>16000</v>
      </c>
    </row>
    <row r="78" spans="1:3" s="94" customFormat="1" ht="24.95" customHeight="1" x14ac:dyDescent="0.25">
      <c r="A78" s="80">
        <v>67</v>
      </c>
      <c r="B78" s="79" t="s">
        <v>559</v>
      </c>
      <c r="C78" s="82">
        <v>16000</v>
      </c>
    </row>
    <row r="79" spans="1:3" s="94" customFormat="1" ht="24.95" customHeight="1" x14ac:dyDescent="0.25">
      <c r="A79" s="80">
        <v>68</v>
      </c>
      <c r="B79" s="79" t="s">
        <v>560</v>
      </c>
      <c r="C79" s="82">
        <v>18000</v>
      </c>
    </row>
    <row r="80" spans="1:3" s="94" customFormat="1" ht="24.95" customHeight="1" x14ac:dyDescent="0.25">
      <c r="A80" s="80">
        <v>69</v>
      </c>
      <c r="B80" s="79" t="s">
        <v>561</v>
      </c>
      <c r="C80" s="82">
        <v>16000</v>
      </c>
    </row>
    <row r="81" spans="1:3" s="94" customFormat="1" ht="24.95" customHeight="1" x14ac:dyDescent="0.25">
      <c r="A81" s="80">
        <v>70</v>
      </c>
      <c r="B81" s="79" t="s">
        <v>43</v>
      </c>
      <c r="C81" s="82">
        <v>38000</v>
      </c>
    </row>
    <row r="82" spans="1:3" s="94" customFormat="1" ht="24.95" customHeight="1" x14ac:dyDescent="0.25">
      <c r="A82" s="80">
        <v>71</v>
      </c>
      <c r="B82" s="79" t="s">
        <v>562</v>
      </c>
      <c r="C82" s="82">
        <v>32000</v>
      </c>
    </row>
    <row r="83" spans="1:3" s="94" customFormat="1" ht="24.95" customHeight="1" x14ac:dyDescent="0.25">
      <c r="A83" s="80">
        <v>72</v>
      </c>
      <c r="B83" s="79" t="s">
        <v>563</v>
      </c>
      <c r="C83" s="82">
        <v>24000</v>
      </c>
    </row>
    <row r="84" spans="1:3" s="94" customFormat="1" ht="24.95" customHeight="1" x14ac:dyDescent="0.25">
      <c r="A84" s="80">
        <v>73</v>
      </c>
      <c r="B84" s="79" t="s">
        <v>564</v>
      </c>
      <c r="C84" s="82">
        <v>32000</v>
      </c>
    </row>
    <row r="85" spans="1:3" s="94" customFormat="1" ht="24.95" customHeight="1" x14ac:dyDescent="0.25">
      <c r="A85" s="80">
        <v>74</v>
      </c>
      <c r="B85" s="79" t="s">
        <v>565</v>
      </c>
      <c r="C85" s="82">
        <v>88000</v>
      </c>
    </row>
    <row r="86" spans="1:3" s="94" customFormat="1" ht="24.95" customHeight="1" x14ac:dyDescent="0.25">
      <c r="A86" s="80">
        <v>75</v>
      </c>
      <c r="B86" s="79" t="s">
        <v>566</v>
      </c>
      <c r="C86" s="82">
        <v>48000</v>
      </c>
    </row>
    <row r="87" spans="1:3" s="94" customFormat="1" ht="24.95" customHeight="1" x14ac:dyDescent="0.25">
      <c r="A87" s="80">
        <v>76</v>
      </c>
      <c r="B87" s="79" t="s">
        <v>567</v>
      </c>
      <c r="C87" s="82">
        <v>16000</v>
      </c>
    </row>
    <row r="88" spans="1:3" s="94" customFormat="1" ht="24.95" customHeight="1" x14ac:dyDescent="0.25">
      <c r="A88" s="80">
        <v>77</v>
      </c>
      <c r="B88" s="79" t="s">
        <v>568</v>
      </c>
      <c r="C88" s="82">
        <v>16000</v>
      </c>
    </row>
    <row r="89" spans="1:3" s="94" customFormat="1" ht="24.95" customHeight="1" x14ac:dyDescent="0.25">
      <c r="A89" s="80">
        <v>78</v>
      </c>
      <c r="B89" s="79" t="s">
        <v>569</v>
      </c>
      <c r="C89" s="82">
        <v>16000</v>
      </c>
    </row>
    <row r="90" spans="1:3" s="94" customFormat="1" ht="24.95" customHeight="1" x14ac:dyDescent="0.25">
      <c r="A90" s="80">
        <v>79</v>
      </c>
      <c r="B90" s="79" t="s">
        <v>570</v>
      </c>
      <c r="C90" s="82">
        <v>30000</v>
      </c>
    </row>
    <row r="91" spans="1:3" s="94" customFormat="1" ht="24.95" customHeight="1" x14ac:dyDescent="0.25">
      <c r="A91" s="80">
        <v>80</v>
      </c>
      <c r="B91" s="79" t="s">
        <v>571</v>
      </c>
      <c r="C91" s="82">
        <v>46000</v>
      </c>
    </row>
    <row r="92" spans="1:3" s="94" customFormat="1" ht="24.95" customHeight="1" x14ac:dyDescent="0.25">
      <c r="A92" s="80">
        <v>81</v>
      </c>
      <c r="B92" s="79" t="s">
        <v>216</v>
      </c>
      <c r="C92" s="82">
        <v>16000</v>
      </c>
    </row>
    <row r="93" spans="1:3" s="94" customFormat="1" ht="24.95" customHeight="1" x14ac:dyDescent="0.25">
      <c r="A93" s="80">
        <v>82</v>
      </c>
      <c r="B93" s="79" t="s">
        <v>217</v>
      </c>
      <c r="C93" s="82">
        <v>16000</v>
      </c>
    </row>
    <row r="94" spans="1:3" s="94" customFormat="1" ht="24.95" customHeight="1" x14ac:dyDescent="0.25">
      <c r="A94" s="80">
        <v>83</v>
      </c>
      <c r="B94" s="79" t="s">
        <v>572</v>
      </c>
      <c r="C94" s="82">
        <v>64000</v>
      </c>
    </row>
    <row r="95" spans="1:3" s="94" customFormat="1" ht="24.95" customHeight="1" x14ac:dyDescent="0.25">
      <c r="A95" s="80">
        <v>84</v>
      </c>
      <c r="B95" s="79" t="s">
        <v>573</v>
      </c>
      <c r="C95" s="82">
        <v>58000</v>
      </c>
    </row>
    <row r="96" spans="1:3" s="94" customFormat="1" ht="24.95" customHeight="1" x14ac:dyDescent="0.25">
      <c r="A96" s="80">
        <v>85</v>
      </c>
      <c r="B96" s="79" t="s">
        <v>574</v>
      </c>
      <c r="C96" s="82">
        <v>18000</v>
      </c>
    </row>
    <row r="97" spans="1:3" s="94" customFormat="1" ht="24.95" customHeight="1" x14ac:dyDescent="0.25">
      <c r="A97" s="80">
        <v>86</v>
      </c>
      <c r="B97" s="79" t="s">
        <v>575</v>
      </c>
      <c r="C97" s="82">
        <v>18000</v>
      </c>
    </row>
    <row r="98" spans="1:3" s="94" customFormat="1" ht="24.95" customHeight="1" x14ac:dyDescent="0.25">
      <c r="A98" s="80">
        <v>87</v>
      </c>
      <c r="B98" s="79" t="s">
        <v>576</v>
      </c>
      <c r="C98" s="82">
        <v>10000</v>
      </c>
    </row>
    <row r="99" spans="1:3" s="94" customFormat="1" ht="24.95" customHeight="1" x14ac:dyDescent="0.25">
      <c r="A99" s="80">
        <v>88</v>
      </c>
      <c r="B99" s="79" t="s">
        <v>577</v>
      </c>
      <c r="C99" s="82">
        <v>12000</v>
      </c>
    </row>
    <row r="100" spans="1:3" s="94" customFormat="1" ht="24.95" customHeight="1" x14ac:dyDescent="0.25">
      <c r="A100" s="80">
        <v>89</v>
      </c>
      <c r="B100" s="79" t="s">
        <v>578</v>
      </c>
      <c r="C100" s="82">
        <v>28000</v>
      </c>
    </row>
    <row r="101" spans="1:3" s="94" customFormat="1" ht="24.95" customHeight="1" x14ac:dyDescent="0.25">
      <c r="A101" s="80">
        <v>90</v>
      </c>
      <c r="B101" s="79" t="s">
        <v>579</v>
      </c>
      <c r="C101" s="82">
        <v>36000</v>
      </c>
    </row>
    <row r="102" spans="1:3" s="94" customFormat="1" ht="24.95" customHeight="1" x14ac:dyDescent="0.25">
      <c r="A102" s="80">
        <v>91</v>
      </c>
      <c r="B102" s="79" t="s">
        <v>580</v>
      </c>
      <c r="C102" s="82">
        <v>40000</v>
      </c>
    </row>
    <row r="103" spans="1:3" s="94" customFormat="1" ht="24.95" customHeight="1" x14ac:dyDescent="0.25">
      <c r="A103" s="80">
        <v>92</v>
      </c>
      <c r="B103" s="79" t="s">
        <v>581</v>
      </c>
      <c r="C103" s="82">
        <v>16000</v>
      </c>
    </row>
    <row r="104" spans="1:3" s="94" customFormat="1" ht="24.95" customHeight="1" x14ac:dyDescent="0.25">
      <c r="A104" s="80">
        <v>93</v>
      </c>
      <c r="B104" s="79" t="s">
        <v>582</v>
      </c>
      <c r="C104" s="82">
        <v>16000</v>
      </c>
    </row>
    <row r="105" spans="1:3" s="94" customFormat="1" ht="24.95" customHeight="1" x14ac:dyDescent="0.25">
      <c r="A105" s="80">
        <v>94</v>
      </c>
      <c r="B105" s="79" t="s">
        <v>583</v>
      </c>
      <c r="C105" s="82">
        <v>16000</v>
      </c>
    </row>
    <row r="106" spans="1:3" s="94" customFormat="1" ht="24.95" customHeight="1" x14ac:dyDescent="0.25">
      <c r="A106" s="80">
        <v>95</v>
      </c>
      <c r="B106" s="79" t="s">
        <v>584</v>
      </c>
      <c r="C106" s="82">
        <v>16000</v>
      </c>
    </row>
    <row r="107" spans="1:3" s="94" customFormat="1" ht="24.95" customHeight="1" x14ac:dyDescent="0.25">
      <c r="A107" s="80">
        <v>96</v>
      </c>
      <c r="B107" s="79" t="s">
        <v>223</v>
      </c>
      <c r="C107" s="82">
        <v>36000</v>
      </c>
    </row>
    <row r="108" spans="1:3" s="94" customFormat="1" ht="24.95" customHeight="1" x14ac:dyDescent="0.25">
      <c r="A108" s="80">
        <v>97</v>
      </c>
      <c r="B108" s="79" t="s">
        <v>585</v>
      </c>
      <c r="C108" s="82">
        <v>16000</v>
      </c>
    </row>
    <row r="109" spans="1:3" s="94" customFormat="1" ht="24.95" customHeight="1" x14ac:dyDescent="0.25">
      <c r="A109" s="80">
        <v>98</v>
      </c>
      <c r="B109" s="79" t="s">
        <v>586</v>
      </c>
      <c r="C109" s="82">
        <v>16000</v>
      </c>
    </row>
    <row r="110" spans="1:3" s="94" customFormat="1" ht="24.95" customHeight="1" x14ac:dyDescent="0.25">
      <c r="A110" s="80">
        <v>99</v>
      </c>
      <c r="B110" s="79" t="s">
        <v>587</v>
      </c>
      <c r="C110" s="82">
        <v>16000</v>
      </c>
    </row>
    <row r="111" spans="1:3" s="94" customFormat="1" ht="24.95" customHeight="1" x14ac:dyDescent="0.25">
      <c r="A111" s="80">
        <v>100</v>
      </c>
      <c r="B111" s="79" t="s">
        <v>588</v>
      </c>
      <c r="C111" s="82">
        <v>20000</v>
      </c>
    </row>
    <row r="112" spans="1:3" s="94" customFormat="1" ht="24.95" customHeight="1" x14ac:dyDescent="0.25">
      <c r="A112" s="80">
        <v>101</v>
      </c>
      <c r="B112" s="79" t="s">
        <v>589</v>
      </c>
      <c r="C112" s="82">
        <v>24000</v>
      </c>
    </row>
    <row r="113" spans="1:3" s="94" customFormat="1" ht="24.95" customHeight="1" x14ac:dyDescent="0.25">
      <c r="A113" s="80">
        <v>102</v>
      </c>
      <c r="B113" s="79" t="s">
        <v>590</v>
      </c>
      <c r="C113" s="82">
        <v>16000</v>
      </c>
    </row>
    <row r="114" spans="1:3" s="94" customFormat="1" ht="24.95" customHeight="1" x14ac:dyDescent="0.25">
      <c r="A114" s="80">
        <v>103</v>
      </c>
      <c r="B114" s="79" t="s">
        <v>591</v>
      </c>
      <c r="C114" s="82">
        <v>16000</v>
      </c>
    </row>
    <row r="115" spans="1:3" s="94" customFormat="1" ht="24.95" customHeight="1" x14ac:dyDescent="0.25">
      <c r="A115" s="80">
        <v>104</v>
      </c>
      <c r="B115" s="79" t="s">
        <v>592</v>
      </c>
      <c r="C115" s="82">
        <v>20000</v>
      </c>
    </row>
    <row r="116" spans="1:3" s="94" customFormat="1" ht="24.95" customHeight="1" x14ac:dyDescent="0.25">
      <c r="A116" s="80">
        <v>105</v>
      </c>
      <c r="B116" s="79" t="s">
        <v>593</v>
      </c>
      <c r="C116" s="82">
        <v>32000</v>
      </c>
    </row>
    <row r="117" spans="1:3" s="94" customFormat="1" ht="24.95" customHeight="1" x14ac:dyDescent="0.25">
      <c r="A117" s="80">
        <v>106</v>
      </c>
      <c r="B117" s="79" t="s">
        <v>594</v>
      </c>
      <c r="C117" s="82">
        <v>16000</v>
      </c>
    </row>
    <row r="118" spans="1:3" s="94" customFormat="1" ht="24.95" customHeight="1" x14ac:dyDescent="0.25">
      <c r="A118" s="85" t="s">
        <v>46</v>
      </c>
      <c r="B118" s="79"/>
      <c r="C118" s="75">
        <f>SUM(C119:C123)</f>
        <v>114000</v>
      </c>
    </row>
    <row r="119" spans="1:3" s="94" customFormat="1" ht="24.95" customHeight="1" x14ac:dyDescent="0.25">
      <c r="A119" s="80">
        <v>107</v>
      </c>
      <c r="B119" s="79" t="s">
        <v>595</v>
      </c>
      <c r="C119" s="82">
        <v>16000</v>
      </c>
    </row>
    <row r="120" spans="1:3" s="94" customFormat="1" ht="24.95" customHeight="1" x14ac:dyDescent="0.25">
      <c r="A120" s="80">
        <v>108</v>
      </c>
      <c r="B120" s="79" t="s">
        <v>596</v>
      </c>
      <c r="C120" s="82">
        <v>16000</v>
      </c>
    </row>
    <row r="121" spans="1:3" s="94" customFormat="1" ht="24.95" customHeight="1" x14ac:dyDescent="0.25">
      <c r="A121" s="80">
        <v>109</v>
      </c>
      <c r="B121" s="79" t="s">
        <v>47</v>
      </c>
      <c r="C121" s="82">
        <v>32000</v>
      </c>
    </row>
    <row r="122" spans="1:3" s="94" customFormat="1" ht="24.95" customHeight="1" x14ac:dyDescent="0.25">
      <c r="A122" s="80">
        <v>110</v>
      </c>
      <c r="B122" s="79" t="s">
        <v>597</v>
      </c>
      <c r="C122" s="82">
        <v>34000</v>
      </c>
    </row>
    <row r="123" spans="1:3" s="94" customFormat="1" ht="24.95" customHeight="1" x14ac:dyDescent="0.25">
      <c r="A123" s="80">
        <v>111</v>
      </c>
      <c r="B123" s="79" t="s">
        <v>598</v>
      </c>
      <c r="C123" s="82">
        <v>16000</v>
      </c>
    </row>
    <row r="124" spans="1:3" s="94" customFormat="1" ht="24.95" customHeight="1" x14ac:dyDescent="0.25">
      <c r="A124" s="85" t="s">
        <v>48</v>
      </c>
      <c r="B124" s="79"/>
      <c r="C124" s="75">
        <f>SUM(C125:C134)</f>
        <v>156000</v>
      </c>
    </row>
    <row r="125" spans="1:3" s="94" customFormat="1" ht="24.95" customHeight="1" x14ac:dyDescent="0.25">
      <c r="A125" s="80">
        <v>112</v>
      </c>
      <c r="B125" s="79" t="s">
        <v>114</v>
      </c>
      <c r="C125" s="82">
        <v>16000</v>
      </c>
    </row>
    <row r="126" spans="1:3" s="94" customFormat="1" ht="24.95" customHeight="1" x14ac:dyDescent="0.25">
      <c r="A126" s="80">
        <v>113</v>
      </c>
      <c r="B126" s="79" t="s">
        <v>599</v>
      </c>
      <c r="C126" s="82">
        <v>16000</v>
      </c>
    </row>
    <row r="127" spans="1:3" s="94" customFormat="1" ht="24.95" customHeight="1" x14ac:dyDescent="0.25">
      <c r="A127" s="80">
        <v>114</v>
      </c>
      <c r="B127" s="79" t="s">
        <v>115</v>
      </c>
      <c r="C127" s="82">
        <v>16000</v>
      </c>
    </row>
    <row r="128" spans="1:3" s="94" customFormat="1" ht="24.95" customHeight="1" x14ac:dyDescent="0.25">
      <c r="A128" s="80">
        <v>115</v>
      </c>
      <c r="B128" s="79" t="s">
        <v>600</v>
      </c>
      <c r="C128" s="82">
        <v>16000</v>
      </c>
    </row>
    <row r="129" spans="1:3" s="94" customFormat="1" ht="24.95" customHeight="1" x14ac:dyDescent="0.25">
      <c r="A129" s="80">
        <v>116</v>
      </c>
      <c r="B129" s="79" t="s">
        <v>601</v>
      </c>
      <c r="C129" s="82">
        <v>16000</v>
      </c>
    </row>
    <row r="130" spans="1:3" s="94" customFormat="1" ht="24.95" customHeight="1" x14ac:dyDescent="0.25">
      <c r="A130" s="80">
        <v>117</v>
      </c>
      <c r="B130" s="79" t="s">
        <v>602</v>
      </c>
      <c r="C130" s="82">
        <v>20000</v>
      </c>
    </row>
    <row r="131" spans="1:3" s="94" customFormat="1" ht="24.95" customHeight="1" x14ac:dyDescent="0.25">
      <c r="A131" s="80">
        <v>118</v>
      </c>
      <c r="B131" s="79" t="s">
        <v>603</v>
      </c>
      <c r="C131" s="82">
        <v>12000</v>
      </c>
    </row>
    <row r="132" spans="1:3" s="94" customFormat="1" ht="24.95" customHeight="1" x14ac:dyDescent="0.25">
      <c r="A132" s="80">
        <v>119</v>
      </c>
      <c r="B132" s="79" t="s">
        <v>604</v>
      </c>
      <c r="C132" s="82">
        <v>12000</v>
      </c>
    </row>
    <row r="133" spans="1:3" s="94" customFormat="1" ht="24.95" customHeight="1" x14ac:dyDescent="0.25">
      <c r="A133" s="80">
        <v>120</v>
      </c>
      <c r="B133" s="79" t="s">
        <v>605</v>
      </c>
      <c r="C133" s="82">
        <v>16000</v>
      </c>
    </row>
    <row r="134" spans="1:3" s="94" customFormat="1" ht="24.95" customHeight="1" x14ac:dyDescent="0.25">
      <c r="A134" s="80">
        <v>121</v>
      </c>
      <c r="B134" s="79" t="s">
        <v>606</v>
      </c>
      <c r="C134" s="82">
        <v>16000</v>
      </c>
    </row>
    <row r="135" spans="1:3" s="94" customFormat="1" ht="24.95" customHeight="1" x14ac:dyDescent="0.25">
      <c r="A135" s="85" t="s">
        <v>117</v>
      </c>
      <c r="B135" s="79"/>
      <c r="C135" s="75">
        <f>SUM(C136)</f>
        <v>16000</v>
      </c>
    </row>
    <row r="136" spans="1:3" s="94" customFormat="1" ht="24.95" customHeight="1" x14ac:dyDescent="0.25">
      <c r="A136" s="80">
        <v>122</v>
      </c>
      <c r="B136" s="79" t="s">
        <v>607</v>
      </c>
      <c r="C136" s="82">
        <v>16000</v>
      </c>
    </row>
    <row r="137" spans="1:3" s="94" customFormat="1" ht="24.95" customHeight="1" x14ac:dyDescent="0.25">
      <c r="A137" s="85" t="s">
        <v>49</v>
      </c>
      <c r="B137" s="79"/>
      <c r="C137" s="75">
        <f>SUM(C138:C141)</f>
        <v>122000</v>
      </c>
    </row>
    <row r="138" spans="1:3" s="94" customFormat="1" ht="24.95" customHeight="1" x14ac:dyDescent="0.25">
      <c r="A138" s="80">
        <v>123</v>
      </c>
      <c r="B138" s="79" t="s">
        <v>119</v>
      </c>
      <c r="C138" s="82">
        <v>26000</v>
      </c>
    </row>
    <row r="139" spans="1:3" s="94" customFormat="1" ht="24.95" customHeight="1" x14ac:dyDescent="0.25">
      <c r="A139" s="80">
        <v>124</v>
      </c>
      <c r="B139" s="79" t="s">
        <v>120</v>
      </c>
      <c r="C139" s="82">
        <v>32000</v>
      </c>
    </row>
    <row r="140" spans="1:3" s="94" customFormat="1" ht="24.95" customHeight="1" x14ac:dyDescent="0.25">
      <c r="A140" s="80">
        <v>125</v>
      </c>
      <c r="B140" s="79" t="s">
        <v>608</v>
      </c>
      <c r="C140" s="82">
        <v>32000</v>
      </c>
    </row>
    <row r="141" spans="1:3" s="94" customFormat="1" ht="24.95" customHeight="1" x14ac:dyDescent="0.25">
      <c r="A141" s="80">
        <v>126</v>
      </c>
      <c r="B141" s="79" t="s">
        <v>609</v>
      </c>
      <c r="C141" s="82">
        <v>32000</v>
      </c>
    </row>
    <row r="142" spans="1:3" s="94" customFormat="1" ht="24.95" customHeight="1" x14ac:dyDescent="0.25">
      <c r="A142" s="78" t="s">
        <v>50</v>
      </c>
      <c r="B142" s="79"/>
      <c r="C142" s="75">
        <f>SUM(C143:C150)</f>
        <v>210000</v>
      </c>
    </row>
    <row r="143" spans="1:3" s="94" customFormat="1" ht="24.95" customHeight="1" x14ac:dyDescent="0.25">
      <c r="A143" s="80">
        <v>127</v>
      </c>
      <c r="B143" s="79" t="s">
        <v>610</v>
      </c>
      <c r="C143" s="82">
        <v>16000</v>
      </c>
    </row>
    <row r="144" spans="1:3" s="94" customFormat="1" ht="24.95" customHeight="1" x14ac:dyDescent="0.25">
      <c r="A144" s="80">
        <v>128</v>
      </c>
      <c r="B144" s="79" t="s">
        <v>611</v>
      </c>
      <c r="C144" s="82">
        <v>18000</v>
      </c>
    </row>
    <row r="145" spans="1:3" s="94" customFormat="1" ht="24.95" customHeight="1" x14ac:dyDescent="0.25">
      <c r="A145" s="80">
        <v>129</v>
      </c>
      <c r="B145" s="79" t="s">
        <v>121</v>
      </c>
      <c r="C145" s="82">
        <v>16000</v>
      </c>
    </row>
    <row r="146" spans="1:3" s="94" customFormat="1" ht="24.95" customHeight="1" x14ac:dyDescent="0.25">
      <c r="A146" s="80">
        <v>130</v>
      </c>
      <c r="B146" s="79" t="s">
        <v>612</v>
      </c>
      <c r="C146" s="82">
        <v>32000</v>
      </c>
    </row>
    <row r="147" spans="1:3" s="94" customFormat="1" ht="24.95" customHeight="1" x14ac:dyDescent="0.25">
      <c r="A147" s="80">
        <v>131</v>
      </c>
      <c r="B147" s="79" t="s">
        <v>613</v>
      </c>
      <c r="C147" s="82">
        <v>32000</v>
      </c>
    </row>
    <row r="148" spans="1:3" s="94" customFormat="1" ht="24.95" customHeight="1" x14ac:dyDescent="0.25">
      <c r="A148" s="80">
        <v>132</v>
      </c>
      <c r="B148" s="79" t="s">
        <v>614</v>
      </c>
      <c r="C148" s="82">
        <v>32000</v>
      </c>
    </row>
    <row r="149" spans="1:3" s="94" customFormat="1" ht="24.95" customHeight="1" x14ac:dyDescent="0.25">
      <c r="A149" s="80">
        <v>133</v>
      </c>
      <c r="B149" s="79" t="s">
        <v>615</v>
      </c>
      <c r="C149" s="82">
        <v>32000</v>
      </c>
    </row>
    <row r="150" spans="1:3" s="94" customFormat="1" ht="24.95" customHeight="1" x14ac:dyDescent="0.25">
      <c r="A150" s="80">
        <v>134</v>
      </c>
      <c r="B150" s="79" t="s">
        <v>616</v>
      </c>
      <c r="C150" s="82">
        <v>32000</v>
      </c>
    </row>
    <row r="151" spans="1:3" s="94" customFormat="1" ht="24.95" customHeight="1" x14ac:dyDescent="0.25">
      <c r="A151" s="85" t="s">
        <v>52</v>
      </c>
      <c r="B151" s="79"/>
      <c r="C151" s="75">
        <f>SUM(C152:C153)</f>
        <v>36000</v>
      </c>
    </row>
    <row r="152" spans="1:3" s="94" customFormat="1" ht="24.95" customHeight="1" x14ac:dyDescent="0.25">
      <c r="A152" s="80">
        <v>135</v>
      </c>
      <c r="B152" s="79" t="s">
        <v>617</v>
      </c>
      <c r="C152" s="82">
        <v>12000</v>
      </c>
    </row>
    <row r="153" spans="1:3" s="94" customFormat="1" ht="24.95" customHeight="1" x14ac:dyDescent="0.25">
      <c r="A153" s="80">
        <v>136</v>
      </c>
      <c r="B153" s="79" t="s">
        <v>619</v>
      </c>
      <c r="C153" s="82">
        <v>24000</v>
      </c>
    </row>
    <row r="154" spans="1:3" s="94" customFormat="1" ht="24.95" customHeight="1" x14ac:dyDescent="0.25">
      <c r="A154" s="78" t="s">
        <v>53</v>
      </c>
      <c r="B154" s="79"/>
      <c r="C154" s="75">
        <f>SUM(C155:C273)</f>
        <v>16596000</v>
      </c>
    </row>
    <row r="155" spans="1:3" s="94" customFormat="1" ht="24.95" customHeight="1" x14ac:dyDescent="0.25">
      <c r="A155" s="80">
        <v>137</v>
      </c>
      <c r="B155" s="79" t="s">
        <v>129</v>
      </c>
      <c r="C155" s="82">
        <v>16000</v>
      </c>
    </row>
    <row r="156" spans="1:3" s="94" customFormat="1" ht="24.95" customHeight="1" x14ac:dyDescent="0.25">
      <c r="A156" s="80">
        <v>138</v>
      </c>
      <c r="B156" s="79" t="s">
        <v>620</v>
      </c>
      <c r="C156" s="82">
        <v>32000</v>
      </c>
    </row>
    <row r="157" spans="1:3" s="94" customFormat="1" ht="24.95" customHeight="1" x14ac:dyDescent="0.25">
      <c r="A157" s="80">
        <v>139</v>
      </c>
      <c r="B157" s="79" t="s">
        <v>145</v>
      </c>
      <c r="C157" s="82">
        <v>16000</v>
      </c>
    </row>
    <row r="158" spans="1:3" s="94" customFormat="1" ht="24.95" customHeight="1" x14ac:dyDescent="0.25">
      <c r="A158" s="80">
        <v>140</v>
      </c>
      <c r="B158" s="79" t="s">
        <v>621</v>
      </c>
      <c r="C158" s="82">
        <v>160000</v>
      </c>
    </row>
    <row r="159" spans="1:3" s="94" customFormat="1" ht="24.95" customHeight="1" x14ac:dyDescent="0.25">
      <c r="A159" s="80">
        <v>141</v>
      </c>
      <c r="B159" s="79" t="s">
        <v>622</v>
      </c>
      <c r="C159" s="82">
        <v>160000</v>
      </c>
    </row>
    <row r="160" spans="1:3" s="94" customFormat="1" ht="24.95" customHeight="1" x14ac:dyDescent="0.25">
      <c r="A160" s="80">
        <v>142</v>
      </c>
      <c r="B160" s="79" t="s">
        <v>623</v>
      </c>
      <c r="C160" s="82">
        <v>162000</v>
      </c>
    </row>
    <row r="161" spans="1:3" s="94" customFormat="1" ht="24.95" customHeight="1" x14ac:dyDescent="0.25">
      <c r="A161" s="80">
        <v>143</v>
      </c>
      <c r="B161" s="79" t="s">
        <v>624</v>
      </c>
      <c r="C161" s="82">
        <v>162000</v>
      </c>
    </row>
    <row r="162" spans="1:3" s="94" customFormat="1" ht="24.95" customHeight="1" x14ac:dyDescent="0.25">
      <c r="A162" s="80">
        <v>144</v>
      </c>
      <c r="B162" s="79" t="s">
        <v>625</v>
      </c>
      <c r="C162" s="82">
        <v>160000</v>
      </c>
    </row>
    <row r="163" spans="1:3" s="94" customFormat="1" ht="24.95" customHeight="1" x14ac:dyDescent="0.25">
      <c r="A163" s="80">
        <v>145</v>
      </c>
      <c r="B163" s="79" t="s">
        <v>626</v>
      </c>
      <c r="C163" s="82">
        <v>160000</v>
      </c>
    </row>
    <row r="164" spans="1:3" s="94" customFormat="1" ht="24.95" customHeight="1" x14ac:dyDescent="0.25">
      <c r="A164" s="80">
        <v>146</v>
      </c>
      <c r="B164" s="79" t="s">
        <v>627</v>
      </c>
      <c r="C164" s="82">
        <v>160000</v>
      </c>
    </row>
    <row r="165" spans="1:3" s="94" customFormat="1" ht="24.95" customHeight="1" x14ac:dyDescent="0.25">
      <c r="A165" s="80">
        <v>147</v>
      </c>
      <c r="B165" s="79" t="s">
        <v>628</v>
      </c>
      <c r="C165" s="82">
        <v>160000</v>
      </c>
    </row>
    <row r="166" spans="1:3" s="94" customFormat="1" ht="24.95" customHeight="1" x14ac:dyDescent="0.25">
      <c r="A166" s="80">
        <v>148</v>
      </c>
      <c r="B166" s="79" t="s">
        <v>629</v>
      </c>
      <c r="C166" s="82">
        <v>160000</v>
      </c>
    </row>
    <row r="167" spans="1:3" s="94" customFormat="1" ht="24.95" customHeight="1" x14ac:dyDescent="0.25">
      <c r="A167" s="80">
        <v>149</v>
      </c>
      <c r="B167" s="79" t="s">
        <v>630</v>
      </c>
      <c r="C167" s="82">
        <v>60000</v>
      </c>
    </row>
    <row r="168" spans="1:3" s="94" customFormat="1" ht="24.95" customHeight="1" x14ac:dyDescent="0.25">
      <c r="A168" s="80">
        <v>150</v>
      </c>
      <c r="B168" s="79" t="s">
        <v>631</v>
      </c>
      <c r="C168" s="82">
        <v>160000</v>
      </c>
    </row>
    <row r="169" spans="1:3" s="94" customFormat="1" ht="24.95" customHeight="1" x14ac:dyDescent="0.25">
      <c r="A169" s="80">
        <v>151</v>
      </c>
      <c r="B169" s="79" t="s">
        <v>632</v>
      </c>
      <c r="C169" s="82">
        <v>160000</v>
      </c>
    </row>
    <row r="170" spans="1:3" s="94" customFormat="1" ht="24.95" customHeight="1" x14ac:dyDescent="0.25">
      <c r="A170" s="80">
        <v>152</v>
      </c>
      <c r="B170" s="79" t="s">
        <v>140</v>
      </c>
      <c r="C170" s="82">
        <v>120000</v>
      </c>
    </row>
    <row r="171" spans="1:3" s="94" customFormat="1" ht="24.95" customHeight="1" x14ac:dyDescent="0.25">
      <c r="A171" s="80">
        <v>153</v>
      </c>
      <c r="B171" s="79" t="s">
        <v>633</v>
      </c>
      <c r="C171" s="82">
        <v>160000</v>
      </c>
    </row>
    <row r="172" spans="1:3" s="94" customFormat="1" ht="24.95" customHeight="1" x14ac:dyDescent="0.25">
      <c r="A172" s="80">
        <v>154</v>
      </c>
      <c r="B172" s="79" t="s">
        <v>634</v>
      </c>
      <c r="C172" s="82">
        <v>120000</v>
      </c>
    </row>
    <row r="173" spans="1:3" s="94" customFormat="1" ht="24.95" customHeight="1" x14ac:dyDescent="0.25">
      <c r="A173" s="80">
        <v>155</v>
      </c>
      <c r="B173" s="79" t="s">
        <v>635</v>
      </c>
      <c r="C173" s="82">
        <v>160000</v>
      </c>
    </row>
    <row r="174" spans="1:3" s="94" customFormat="1" ht="24.95" customHeight="1" x14ac:dyDescent="0.25">
      <c r="A174" s="80">
        <v>156</v>
      </c>
      <c r="B174" s="79" t="s">
        <v>636</v>
      </c>
      <c r="C174" s="82">
        <v>160000</v>
      </c>
    </row>
    <row r="175" spans="1:3" s="94" customFormat="1" ht="24.95" customHeight="1" x14ac:dyDescent="0.25">
      <c r="A175" s="80">
        <v>157</v>
      </c>
      <c r="B175" s="79" t="s">
        <v>134</v>
      </c>
      <c r="C175" s="82">
        <v>124000</v>
      </c>
    </row>
    <row r="176" spans="1:3" s="94" customFormat="1" ht="24.95" customHeight="1" x14ac:dyDescent="0.25">
      <c r="A176" s="80">
        <v>158</v>
      </c>
      <c r="B176" s="79" t="s">
        <v>135</v>
      </c>
      <c r="C176" s="82">
        <v>130000</v>
      </c>
    </row>
    <row r="177" spans="1:3" s="94" customFormat="1" ht="24.95" customHeight="1" x14ac:dyDescent="0.25">
      <c r="A177" s="80">
        <v>159</v>
      </c>
      <c r="B177" s="79" t="s">
        <v>136</v>
      </c>
      <c r="C177" s="82">
        <v>160000</v>
      </c>
    </row>
    <row r="178" spans="1:3" s="94" customFormat="1" ht="24.95" customHeight="1" x14ac:dyDescent="0.25">
      <c r="A178" s="80">
        <v>160</v>
      </c>
      <c r="B178" s="79" t="s">
        <v>137</v>
      </c>
      <c r="C178" s="82">
        <v>62000</v>
      </c>
    </row>
    <row r="179" spans="1:3" s="94" customFormat="1" ht="24.95" customHeight="1" x14ac:dyDescent="0.25">
      <c r="A179" s="80">
        <v>161</v>
      </c>
      <c r="B179" s="79" t="s">
        <v>78</v>
      </c>
      <c r="C179" s="82">
        <v>160000</v>
      </c>
    </row>
    <row r="180" spans="1:3" s="94" customFormat="1" ht="24.95" customHeight="1" x14ac:dyDescent="0.25">
      <c r="A180" s="80">
        <v>162</v>
      </c>
      <c r="B180" s="79" t="s">
        <v>637</v>
      </c>
      <c r="C180" s="82">
        <v>198000</v>
      </c>
    </row>
    <row r="181" spans="1:3" s="94" customFormat="1" ht="24.95" customHeight="1" x14ac:dyDescent="0.25">
      <c r="A181" s="80">
        <v>163</v>
      </c>
      <c r="B181" s="79" t="s">
        <v>638</v>
      </c>
      <c r="C181" s="82">
        <v>198000</v>
      </c>
    </row>
    <row r="182" spans="1:3" s="94" customFormat="1" ht="24.95" customHeight="1" x14ac:dyDescent="0.25">
      <c r="A182" s="80">
        <v>164</v>
      </c>
      <c r="B182" s="79" t="s">
        <v>411</v>
      </c>
      <c r="C182" s="82">
        <v>200000</v>
      </c>
    </row>
    <row r="183" spans="1:3" s="94" customFormat="1" ht="24.95" customHeight="1" x14ac:dyDescent="0.25">
      <c r="A183" s="80">
        <v>165</v>
      </c>
      <c r="B183" s="79" t="s">
        <v>141</v>
      </c>
      <c r="C183" s="82">
        <v>130000</v>
      </c>
    </row>
    <row r="184" spans="1:3" s="94" customFormat="1" ht="24.95" customHeight="1" x14ac:dyDescent="0.25">
      <c r="A184" s="80">
        <v>166</v>
      </c>
      <c r="B184" s="79" t="s">
        <v>639</v>
      </c>
      <c r="C184" s="82">
        <v>134000</v>
      </c>
    </row>
    <row r="185" spans="1:3" s="94" customFormat="1" ht="24.95" customHeight="1" x14ac:dyDescent="0.25">
      <c r="A185" s="80">
        <v>167</v>
      </c>
      <c r="B185" s="79" t="s">
        <v>640</v>
      </c>
      <c r="C185" s="82">
        <v>120000</v>
      </c>
    </row>
    <row r="186" spans="1:3" s="94" customFormat="1" ht="24.95" customHeight="1" x14ac:dyDescent="0.25">
      <c r="A186" s="80">
        <v>168</v>
      </c>
      <c r="B186" s="79" t="s">
        <v>641</v>
      </c>
      <c r="C186" s="82">
        <v>132000</v>
      </c>
    </row>
    <row r="187" spans="1:3" s="94" customFormat="1" ht="24.95" customHeight="1" x14ac:dyDescent="0.25">
      <c r="A187" s="80">
        <v>169</v>
      </c>
      <c r="B187" s="79" t="s">
        <v>642</v>
      </c>
      <c r="C187" s="82">
        <v>120000</v>
      </c>
    </row>
    <row r="188" spans="1:3" s="94" customFormat="1" ht="24.95" customHeight="1" x14ac:dyDescent="0.25">
      <c r="A188" s="80">
        <v>170</v>
      </c>
      <c r="B188" s="79" t="s">
        <v>643</v>
      </c>
      <c r="C188" s="82">
        <v>120000</v>
      </c>
    </row>
    <row r="189" spans="1:3" s="94" customFormat="1" ht="24.95" customHeight="1" x14ac:dyDescent="0.25">
      <c r="A189" s="80">
        <v>171</v>
      </c>
      <c r="B189" s="79" t="s">
        <v>644</v>
      </c>
      <c r="C189" s="82">
        <v>120000</v>
      </c>
    </row>
    <row r="190" spans="1:3" s="94" customFormat="1" ht="24.95" customHeight="1" x14ac:dyDescent="0.25">
      <c r="A190" s="80">
        <v>172</v>
      </c>
      <c r="B190" s="79" t="s">
        <v>338</v>
      </c>
      <c r="C190" s="82">
        <v>128000</v>
      </c>
    </row>
    <row r="191" spans="1:3" s="94" customFormat="1" ht="24.95" customHeight="1" x14ac:dyDescent="0.25">
      <c r="A191" s="80">
        <v>173</v>
      </c>
      <c r="B191" s="79" t="s">
        <v>645</v>
      </c>
      <c r="C191" s="82">
        <v>180000</v>
      </c>
    </row>
    <row r="192" spans="1:3" s="94" customFormat="1" ht="24.95" customHeight="1" x14ac:dyDescent="0.25">
      <c r="A192" s="80">
        <v>174</v>
      </c>
      <c r="B192" s="79" t="s">
        <v>646</v>
      </c>
      <c r="C192" s="82">
        <v>156000</v>
      </c>
    </row>
    <row r="193" spans="1:3" s="94" customFormat="1" ht="24.95" customHeight="1" x14ac:dyDescent="0.25">
      <c r="A193" s="80">
        <v>175</v>
      </c>
      <c r="B193" s="79" t="s">
        <v>168</v>
      </c>
      <c r="C193" s="82">
        <v>200000</v>
      </c>
    </row>
    <row r="194" spans="1:3" s="94" customFormat="1" ht="24.95" customHeight="1" x14ac:dyDescent="0.25">
      <c r="A194" s="80">
        <v>176</v>
      </c>
      <c r="B194" s="79" t="s">
        <v>169</v>
      </c>
      <c r="C194" s="82">
        <v>180000</v>
      </c>
    </row>
    <row r="195" spans="1:3" s="94" customFormat="1" ht="24.95" customHeight="1" x14ac:dyDescent="0.25">
      <c r="A195" s="80">
        <v>177</v>
      </c>
      <c r="B195" s="79" t="s">
        <v>174</v>
      </c>
      <c r="C195" s="82">
        <v>80000</v>
      </c>
    </row>
    <row r="196" spans="1:3" s="94" customFormat="1" ht="24.95" customHeight="1" x14ac:dyDescent="0.25">
      <c r="A196" s="80">
        <v>178</v>
      </c>
      <c r="B196" s="79" t="s">
        <v>647</v>
      </c>
      <c r="C196" s="82">
        <v>120000</v>
      </c>
    </row>
    <row r="197" spans="1:3" s="94" customFormat="1" ht="24.95" customHeight="1" x14ac:dyDescent="0.25">
      <c r="A197" s="80">
        <v>179</v>
      </c>
      <c r="B197" s="79" t="s">
        <v>133</v>
      </c>
      <c r="C197" s="82">
        <v>128000</v>
      </c>
    </row>
    <row r="198" spans="1:3" s="94" customFormat="1" ht="24.95" customHeight="1" x14ac:dyDescent="0.25">
      <c r="A198" s="80">
        <v>180</v>
      </c>
      <c r="B198" s="79" t="s">
        <v>138</v>
      </c>
      <c r="C198" s="82">
        <v>108000</v>
      </c>
    </row>
    <row r="199" spans="1:3" s="94" customFormat="1" ht="24.95" customHeight="1" x14ac:dyDescent="0.25">
      <c r="A199" s="80">
        <v>181</v>
      </c>
      <c r="B199" s="79" t="s">
        <v>648</v>
      </c>
      <c r="C199" s="82">
        <v>180000</v>
      </c>
    </row>
    <row r="200" spans="1:3" s="94" customFormat="1" ht="24.95" customHeight="1" x14ac:dyDescent="0.25">
      <c r="A200" s="80">
        <v>182</v>
      </c>
      <c r="B200" s="79" t="s">
        <v>649</v>
      </c>
      <c r="C200" s="82">
        <v>130000</v>
      </c>
    </row>
    <row r="201" spans="1:3" s="94" customFormat="1" ht="24.95" customHeight="1" x14ac:dyDescent="0.25">
      <c r="A201" s="80">
        <v>183</v>
      </c>
      <c r="B201" s="79" t="s">
        <v>650</v>
      </c>
      <c r="C201" s="82">
        <v>136000</v>
      </c>
    </row>
    <row r="202" spans="1:3" s="94" customFormat="1" ht="24.95" customHeight="1" x14ac:dyDescent="0.25">
      <c r="A202" s="80">
        <v>184</v>
      </c>
      <c r="B202" s="79" t="s">
        <v>409</v>
      </c>
      <c r="C202" s="82">
        <v>316000</v>
      </c>
    </row>
    <row r="203" spans="1:3" s="94" customFormat="1" ht="24.95" customHeight="1" x14ac:dyDescent="0.25">
      <c r="A203" s="80">
        <v>185</v>
      </c>
      <c r="B203" s="79" t="s">
        <v>651</v>
      </c>
      <c r="C203" s="82">
        <v>180000</v>
      </c>
    </row>
    <row r="204" spans="1:3" s="94" customFormat="1" ht="24.95" customHeight="1" x14ac:dyDescent="0.25">
      <c r="A204" s="80">
        <v>186</v>
      </c>
      <c r="B204" s="79" t="s">
        <v>128</v>
      </c>
      <c r="C204" s="82">
        <v>120000</v>
      </c>
    </row>
    <row r="205" spans="1:3" s="94" customFormat="1" ht="24.95" customHeight="1" x14ac:dyDescent="0.25">
      <c r="A205" s="80">
        <v>187</v>
      </c>
      <c r="B205" s="79" t="s">
        <v>652</v>
      </c>
      <c r="C205" s="82">
        <v>120000</v>
      </c>
    </row>
    <row r="206" spans="1:3" s="94" customFormat="1" ht="24.95" customHeight="1" x14ac:dyDescent="0.25">
      <c r="A206" s="80">
        <v>188</v>
      </c>
      <c r="B206" s="79" t="s">
        <v>653</v>
      </c>
      <c r="C206" s="82">
        <v>120000</v>
      </c>
    </row>
    <row r="207" spans="1:3" s="94" customFormat="1" ht="24.95" customHeight="1" x14ac:dyDescent="0.25">
      <c r="A207" s="80">
        <v>189</v>
      </c>
      <c r="B207" s="79" t="s">
        <v>654</v>
      </c>
      <c r="C207" s="82">
        <v>320000</v>
      </c>
    </row>
    <row r="208" spans="1:3" s="94" customFormat="1" ht="24.95" customHeight="1" x14ac:dyDescent="0.25">
      <c r="A208" s="80">
        <v>190</v>
      </c>
      <c r="B208" s="79" t="s">
        <v>142</v>
      </c>
      <c r="C208" s="82">
        <v>132000</v>
      </c>
    </row>
    <row r="209" spans="1:3" s="94" customFormat="1" ht="24.95" customHeight="1" x14ac:dyDescent="0.25">
      <c r="A209" s="80">
        <v>191</v>
      </c>
      <c r="B209" s="79" t="s">
        <v>655</v>
      </c>
      <c r="C209" s="82">
        <v>108000</v>
      </c>
    </row>
    <row r="210" spans="1:3" s="94" customFormat="1" ht="24.95" customHeight="1" x14ac:dyDescent="0.25">
      <c r="A210" s="80">
        <v>192</v>
      </c>
      <c r="B210" s="79" t="s">
        <v>656</v>
      </c>
      <c r="C210" s="82">
        <v>80000</v>
      </c>
    </row>
    <row r="211" spans="1:3" s="94" customFormat="1" ht="24.95" customHeight="1" x14ac:dyDescent="0.25">
      <c r="A211" s="80">
        <v>193</v>
      </c>
      <c r="B211" s="79" t="s">
        <v>143</v>
      </c>
      <c r="C211" s="82">
        <v>180000</v>
      </c>
    </row>
    <row r="212" spans="1:3" s="94" customFormat="1" ht="24.95" customHeight="1" x14ac:dyDescent="0.25">
      <c r="A212" s="80">
        <v>194</v>
      </c>
      <c r="B212" s="79" t="s">
        <v>657</v>
      </c>
      <c r="C212" s="82">
        <v>120000</v>
      </c>
    </row>
    <row r="213" spans="1:3" s="94" customFormat="1" ht="24.95" customHeight="1" x14ac:dyDescent="0.25">
      <c r="A213" s="80">
        <v>195</v>
      </c>
      <c r="B213" s="79" t="s">
        <v>658</v>
      </c>
      <c r="C213" s="82">
        <v>180000</v>
      </c>
    </row>
    <row r="214" spans="1:3" s="94" customFormat="1" ht="24.95" customHeight="1" x14ac:dyDescent="0.25">
      <c r="A214" s="80">
        <v>196</v>
      </c>
      <c r="B214" s="79" t="s">
        <v>659</v>
      </c>
      <c r="C214" s="82">
        <v>180000</v>
      </c>
    </row>
    <row r="215" spans="1:3" s="94" customFormat="1" ht="24.95" customHeight="1" x14ac:dyDescent="0.25">
      <c r="A215" s="80">
        <v>197</v>
      </c>
      <c r="B215" s="79" t="s">
        <v>660</v>
      </c>
      <c r="C215" s="82">
        <v>120000</v>
      </c>
    </row>
    <row r="216" spans="1:3" s="94" customFormat="1" ht="24.95" customHeight="1" x14ac:dyDescent="0.25">
      <c r="A216" s="80">
        <v>198</v>
      </c>
      <c r="B216" s="79" t="s">
        <v>147</v>
      </c>
      <c r="C216" s="82">
        <v>238000</v>
      </c>
    </row>
    <row r="217" spans="1:3" s="94" customFormat="1" ht="24.95" customHeight="1" x14ac:dyDescent="0.25">
      <c r="A217" s="80">
        <v>199</v>
      </c>
      <c r="B217" s="79" t="s">
        <v>661</v>
      </c>
      <c r="C217" s="82">
        <v>120000</v>
      </c>
    </row>
    <row r="218" spans="1:3" s="94" customFormat="1" ht="24.95" customHeight="1" x14ac:dyDescent="0.25">
      <c r="A218" s="80">
        <v>200</v>
      </c>
      <c r="B218" s="79" t="s">
        <v>414</v>
      </c>
      <c r="C218" s="82">
        <v>140000</v>
      </c>
    </row>
    <row r="219" spans="1:3" s="94" customFormat="1" ht="24.95" customHeight="1" x14ac:dyDescent="0.25">
      <c r="A219" s="80">
        <v>201</v>
      </c>
      <c r="B219" s="79" t="s">
        <v>662</v>
      </c>
      <c r="C219" s="82">
        <v>80000</v>
      </c>
    </row>
    <row r="220" spans="1:3" s="94" customFormat="1" ht="24.95" customHeight="1" x14ac:dyDescent="0.25">
      <c r="A220" s="80">
        <v>202</v>
      </c>
      <c r="B220" s="79" t="s">
        <v>663</v>
      </c>
      <c r="C220" s="82">
        <v>198000</v>
      </c>
    </row>
    <row r="221" spans="1:3" s="94" customFormat="1" ht="24.95" customHeight="1" x14ac:dyDescent="0.25">
      <c r="A221" s="80">
        <v>203</v>
      </c>
      <c r="B221" s="79" t="s">
        <v>664</v>
      </c>
      <c r="C221" s="82">
        <v>120000</v>
      </c>
    </row>
    <row r="222" spans="1:3" s="94" customFormat="1" ht="24.95" customHeight="1" x14ac:dyDescent="0.25">
      <c r="A222" s="80">
        <v>204</v>
      </c>
      <c r="B222" s="79" t="s">
        <v>665</v>
      </c>
      <c r="C222" s="82">
        <v>120000</v>
      </c>
    </row>
    <row r="223" spans="1:3" s="94" customFormat="1" ht="24.95" customHeight="1" x14ac:dyDescent="0.25">
      <c r="A223" s="80">
        <v>205</v>
      </c>
      <c r="B223" s="79" t="s">
        <v>666</v>
      </c>
      <c r="C223" s="82">
        <v>200000</v>
      </c>
    </row>
    <row r="224" spans="1:3" s="94" customFormat="1" ht="24.95" customHeight="1" x14ac:dyDescent="0.25">
      <c r="A224" s="80">
        <v>206</v>
      </c>
      <c r="B224" s="79" t="s">
        <v>667</v>
      </c>
      <c r="C224" s="82">
        <v>244000</v>
      </c>
    </row>
    <row r="225" spans="1:3" s="94" customFormat="1" ht="24.95" customHeight="1" x14ac:dyDescent="0.25">
      <c r="A225" s="80">
        <v>207</v>
      </c>
      <c r="B225" s="79" t="s">
        <v>668</v>
      </c>
      <c r="C225" s="82">
        <v>120000</v>
      </c>
    </row>
    <row r="226" spans="1:3" s="94" customFormat="1" ht="24.95" customHeight="1" x14ac:dyDescent="0.25">
      <c r="A226" s="80">
        <v>208</v>
      </c>
      <c r="B226" s="79" t="s">
        <v>669</v>
      </c>
      <c r="C226" s="82">
        <v>238000</v>
      </c>
    </row>
    <row r="227" spans="1:3" s="94" customFormat="1" ht="24.95" customHeight="1" x14ac:dyDescent="0.25">
      <c r="A227" s="80">
        <v>209</v>
      </c>
      <c r="B227" s="79" t="s">
        <v>261</v>
      </c>
      <c r="C227" s="82">
        <v>98000</v>
      </c>
    </row>
    <row r="228" spans="1:3" s="94" customFormat="1" ht="24.95" customHeight="1" x14ac:dyDescent="0.25">
      <c r="A228" s="80">
        <v>210</v>
      </c>
      <c r="B228" s="79" t="s">
        <v>670</v>
      </c>
      <c r="C228" s="82">
        <v>180000</v>
      </c>
    </row>
    <row r="229" spans="1:3" s="94" customFormat="1" ht="24.95" customHeight="1" x14ac:dyDescent="0.25">
      <c r="A229" s="80">
        <v>211</v>
      </c>
      <c r="B229" s="79" t="s">
        <v>671</v>
      </c>
      <c r="C229" s="82">
        <v>120000</v>
      </c>
    </row>
    <row r="230" spans="1:3" s="94" customFormat="1" ht="24.95" customHeight="1" x14ac:dyDescent="0.25">
      <c r="A230" s="80">
        <v>212</v>
      </c>
      <c r="B230" s="79" t="s">
        <v>672</v>
      </c>
      <c r="C230" s="82">
        <v>100000</v>
      </c>
    </row>
    <row r="231" spans="1:3" s="94" customFormat="1" ht="24.95" customHeight="1" x14ac:dyDescent="0.25">
      <c r="A231" s="80">
        <v>213</v>
      </c>
      <c r="B231" s="79" t="s">
        <v>72</v>
      </c>
      <c r="C231" s="82">
        <v>236000</v>
      </c>
    </row>
    <row r="232" spans="1:3" s="94" customFormat="1" ht="24.95" customHeight="1" x14ac:dyDescent="0.25">
      <c r="A232" s="80">
        <v>214</v>
      </c>
      <c r="B232" s="79" t="s">
        <v>160</v>
      </c>
      <c r="C232" s="82">
        <v>138000</v>
      </c>
    </row>
    <row r="233" spans="1:3" s="94" customFormat="1" ht="24.95" customHeight="1" x14ac:dyDescent="0.25">
      <c r="A233" s="80">
        <v>215</v>
      </c>
      <c r="B233" s="79" t="s">
        <v>673</v>
      </c>
      <c r="C233" s="82">
        <v>64000</v>
      </c>
    </row>
    <row r="234" spans="1:3" s="94" customFormat="1" ht="24.95" customHeight="1" x14ac:dyDescent="0.25">
      <c r="A234" s="80">
        <v>216</v>
      </c>
      <c r="B234" s="79" t="s">
        <v>674</v>
      </c>
      <c r="C234" s="82">
        <v>78000</v>
      </c>
    </row>
    <row r="235" spans="1:3" s="94" customFormat="1" ht="24.95" customHeight="1" x14ac:dyDescent="0.25">
      <c r="A235" s="80">
        <v>217</v>
      </c>
      <c r="B235" s="79" t="s">
        <v>675</v>
      </c>
      <c r="C235" s="82">
        <v>160000</v>
      </c>
    </row>
    <row r="236" spans="1:3" s="94" customFormat="1" ht="24.95" customHeight="1" x14ac:dyDescent="0.25">
      <c r="A236" s="80">
        <v>218</v>
      </c>
      <c r="B236" s="79" t="s">
        <v>676</v>
      </c>
      <c r="C236" s="82">
        <v>134000</v>
      </c>
    </row>
    <row r="237" spans="1:3" s="94" customFormat="1" ht="24.95" customHeight="1" x14ac:dyDescent="0.25">
      <c r="A237" s="80">
        <v>219</v>
      </c>
      <c r="B237" s="79" t="s">
        <v>677</v>
      </c>
      <c r="C237" s="82">
        <v>160000</v>
      </c>
    </row>
    <row r="238" spans="1:3" s="94" customFormat="1" ht="24.95" customHeight="1" x14ac:dyDescent="0.25">
      <c r="A238" s="80">
        <v>220</v>
      </c>
      <c r="B238" s="79" t="s">
        <v>678</v>
      </c>
      <c r="C238" s="82">
        <v>120000</v>
      </c>
    </row>
    <row r="239" spans="1:3" s="94" customFormat="1" ht="24.95" customHeight="1" x14ac:dyDescent="0.25">
      <c r="A239" s="80">
        <v>221</v>
      </c>
      <c r="B239" s="79" t="s">
        <v>679</v>
      </c>
      <c r="C239" s="82">
        <v>162000</v>
      </c>
    </row>
    <row r="240" spans="1:3" s="94" customFormat="1" ht="24.95" customHeight="1" x14ac:dyDescent="0.25">
      <c r="A240" s="80">
        <v>222</v>
      </c>
      <c r="B240" s="79" t="s">
        <v>680</v>
      </c>
      <c r="C240" s="82">
        <v>160000</v>
      </c>
    </row>
    <row r="241" spans="1:3" s="94" customFormat="1" ht="24.95" customHeight="1" x14ac:dyDescent="0.25">
      <c r="A241" s="80">
        <v>223</v>
      </c>
      <c r="B241" s="79" t="s">
        <v>681</v>
      </c>
      <c r="C241" s="82">
        <v>160000</v>
      </c>
    </row>
    <row r="242" spans="1:3" s="94" customFormat="1" ht="24.95" customHeight="1" x14ac:dyDescent="0.25">
      <c r="A242" s="80">
        <v>224</v>
      </c>
      <c r="B242" s="79" t="s">
        <v>682</v>
      </c>
      <c r="C242" s="82">
        <v>124000</v>
      </c>
    </row>
    <row r="243" spans="1:3" s="94" customFormat="1" ht="24.95" customHeight="1" x14ac:dyDescent="0.25">
      <c r="A243" s="80">
        <v>225</v>
      </c>
      <c r="B243" s="79" t="s">
        <v>683</v>
      </c>
      <c r="C243" s="82">
        <v>120000</v>
      </c>
    </row>
    <row r="244" spans="1:3" s="94" customFormat="1" ht="24.95" customHeight="1" x14ac:dyDescent="0.25">
      <c r="A244" s="80">
        <v>226</v>
      </c>
      <c r="B244" s="79" t="s">
        <v>684</v>
      </c>
      <c r="C244" s="82">
        <v>348000</v>
      </c>
    </row>
    <row r="245" spans="1:3" s="94" customFormat="1" ht="24.95" customHeight="1" x14ac:dyDescent="0.25">
      <c r="A245" s="80">
        <v>227</v>
      </c>
      <c r="B245" s="79" t="s">
        <v>139</v>
      </c>
      <c r="C245" s="82">
        <v>238000</v>
      </c>
    </row>
    <row r="246" spans="1:3" s="94" customFormat="1" ht="24.95" customHeight="1" x14ac:dyDescent="0.25">
      <c r="A246" s="80">
        <v>228</v>
      </c>
      <c r="B246" s="79" t="s">
        <v>685</v>
      </c>
      <c r="C246" s="82">
        <v>80000</v>
      </c>
    </row>
    <row r="247" spans="1:3" s="94" customFormat="1" ht="24.95" customHeight="1" x14ac:dyDescent="0.25">
      <c r="A247" s="80">
        <v>229</v>
      </c>
      <c r="B247" s="79" t="s">
        <v>686</v>
      </c>
      <c r="C247" s="82">
        <v>80000</v>
      </c>
    </row>
    <row r="248" spans="1:3" s="94" customFormat="1" ht="24.95" customHeight="1" x14ac:dyDescent="0.25">
      <c r="A248" s="80">
        <v>230</v>
      </c>
      <c r="B248" s="79" t="s">
        <v>687</v>
      </c>
      <c r="C248" s="82">
        <v>120000</v>
      </c>
    </row>
    <row r="249" spans="1:3" s="94" customFormat="1" ht="24.95" customHeight="1" x14ac:dyDescent="0.25">
      <c r="A249" s="80">
        <v>231</v>
      </c>
      <c r="B249" s="79" t="s">
        <v>148</v>
      </c>
      <c r="C249" s="82">
        <v>102000</v>
      </c>
    </row>
    <row r="250" spans="1:3" s="94" customFormat="1" ht="24.95" customHeight="1" x14ac:dyDescent="0.25">
      <c r="A250" s="80">
        <v>232</v>
      </c>
      <c r="B250" s="79" t="s">
        <v>688</v>
      </c>
      <c r="C250" s="82">
        <v>80000</v>
      </c>
    </row>
    <row r="251" spans="1:3" s="94" customFormat="1" ht="24.95" customHeight="1" x14ac:dyDescent="0.25">
      <c r="A251" s="80">
        <v>233</v>
      </c>
      <c r="B251" s="79" t="s">
        <v>689</v>
      </c>
      <c r="C251" s="82">
        <v>200000</v>
      </c>
    </row>
    <row r="252" spans="1:3" s="94" customFormat="1" ht="24.95" customHeight="1" x14ac:dyDescent="0.25">
      <c r="A252" s="80">
        <v>234</v>
      </c>
      <c r="B252" s="79" t="s">
        <v>690</v>
      </c>
      <c r="C252" s="82">
        <v>180000</v>
      </c>
    </row>
    <row r="253" spans="1:3" s="94" customFormat="1" ht="24.95" customHeight="1" x14ac:dyDescent="0.25">
      <c r="A253" s="80">
        <v>235</v>
      </c>
      <c r="B253" s="79" t="s">
        <v>691</v>
      </c>
      <c r="C253" s="82">
        <v>120000</v>
      </c>
    </row>
    <row r="254" spans="1:3" s="94" customFormat="1" ht="24.95" customHeight="1" x14ac:dyDescent="0.25">
      <c r="A254" s="80">
        <v>236</v>
      </c>
      <c r="B254" s="79" t="s">
        <v>692</v>
      </c>
      <c r="C254" s="82">
        <v>120000</v>
      </c>
    </row>
    <row r="255" spans="1:3" s="94" customFormat="1" ht="24.95" customHeight="1" x14ac:dyDescent="0.25">
      <c r="A255" s="80">
        <v>237</v>
      </c>
      <c r="B255" s="79" t="s">
        <v>693</v>
      </c>
      <c r="C255" s="82">
        <v>114000</v>
      </c>
    </row>
    <row r="256" spans="1:3" s="94" customFormat="1" ht="24.95" customHeight="1" x14ac:dyDescent="0.25">
      <c r="A256" s="80">
        <v>238</v>
      </c>
      <c r="B256" s="79" t="s">
        <v>694</v>
      </c>
      <c r="C256" s="82">
        <v>116000</v>
      </c>
    </row>
    <row r="257" spans="1:3" s="94" customFormat="1" ht="24.95" customHeight="1" x14ac:dyDescent="0.25">
      <c r="A257" s="80">
        <v>239</v>
      </c>
      <c r="B257" s="79" t="s">
        <v>695</v>
      </c>
      <c r="C257" s="82">
        <v>16000</v>
      </c>
    </row>
    <row r="258" spans="1:3" s="94" customFormat="1" ht="24.95" customHeight="1" x14ac:dyDescent="0.25">
      <c r="A258" s="80">
        <v>240</v>
      </c>
      <c r="B258" s="79" t="s">
        <v>696</v>
      </c>
      <c r="C258" s="82">
        <v>28000</v>
      </c>
    </row>
    <row r="259" spans="1:3" s="94" customFormat="1" ht="24.95" customHeight="1" x14ac:dyDescent="0.25">
      <c r="A259" s="80">
        <v>241</v>
      </c>
      <c r="B259" s="79" t="s">
        <v>697</v>
      </c>
      <c r="C259" s="82">
        <v>20000</v>
      </c>
    </row>
    <row r="260" spans="1:3" s="94" customFormat="1" ht="24.95" customHeight="1" x14ac:dyDescent="0.25">
      <c r="A260" s="80">
        <v>242</v>
      </c>
      <c r="B260" s="79" t="s">
        <v>698</v>
      </c>
      <c r="C260" s="82">
        <v>24000</v>
      </c>
    </row>
    <row r="261" spans="1:3" s="94" customFormat="1" ht="24.95" customHeight="1" x14ac:dyDescent="0.25">
      <c r="A261" s="80">
        <v>243</v>
      </c>
      <c r="B261" s="79" t="s">
        <v>699</v>
      </c>
      <c r="C261" s="82">
        <v>36000</v>
      </c>
    </row>
    <row r="262" spans="1:3" s="94" customFormat="1" ht="24.95" customHeight="1" x14ac:dyDescent="0.25">
      <c r="A262" s="80">
        <v>244</v>
      </c>
      <c r="B262" s="79" t="s">
        <v>700</v>
      </c>
      <c r="C262" s="82">
        <v>48000</v>
      </c>
    </row>
    <row r="263" spans="1:3" s="94" customFormat="1" ht="24.95" customHeight="1" x14ac:dyDescent="0.25">
      <c r="A263" s="80">
        <v>245</v>
      </c>
      <c r="B263" s="79" t="s">
        <v>701</v>
      </c>
      <c r="C263" s="82">
        <v>14000</v>
      </c>
    </row>
    <row r="264" spans="1:3" s="94" customFormat="1" ht="24.95" customHeight="1" x14ac:dyDescent="0.25">
      <c r="A264" s="80">
        <v>246</v>
      </c>
      <c r="B264" s="79" t="s">
        <v>75</v>
      </c>
      <c r="C264" s="82">
        <v>254000</v>
      </c>
    </row>
    <row r="265" spans="1:3" s="94" customFormat="1" ht="24.95" customHeight="1" x14ac:dyDescent="0.25">
      <c r="A265" s="80">
        <v>247</v>
      </c>
      <c r="B265" s="79" t="s">
        <v>702</v>
      </c>
      <c r="C265" s="82">
        <v>22000</v>
      </c>
    </row>
    <row r="266" spans="1:3" s="94" customFormat="1" ht="24.95" customHeight="1" x14ac:dyDescent="0.25">
      <c r="A266" s="80">
        <v>248</v>
      </c>
      <c r="B266" s="79" t="s">
        <v>703</v>
      </c>
      <c r="C266" s="82">
        <v>122000</v>
      </c>
    </row>
    <row r="267" spans="1:3" s="94" customFormat="1" ht="24.95" customHeight="1" x14ac:dyDescent="0.25">
      <c r="A267" s="80">
        <v>249</v>
      </c>
      <c r="B267" s="79" t="s">
        <v>704</v>
      </c>
      <c r="C267" s="82">
        <v>180000</v>
      </c>
    </row>
    <row r="268" spans="1:3" s="94" customFormat="1" ht="24.95" customHeight="1" x14ac:dyDescent="0.25">
      <c r="A268" s="80">
        <v>250</v>
      </c>
      <c r="B268" s="79" t="s">
        <v>77</v>
      </c>
      <c r="C268" s="82">
        <v>276000</v>
      </c>
    </row>
    <row r="269" spans="1:3" s="94" customFormat="1" ht="24.95" customHeight="1" x14ac:dyDescent="0.25">
      <c r="A269" s="80">
        <v>251</v>
      </c>
      <c r="B269" s="79" t="s">
        <v>125</v>
      </c>
      <c r="C269" s="82">
        <v>160000</v>
      </c>
    </row>
    <row r="270" spans="1:3" s="94" customFormat="1" ht="24.95" customHeight="1" x14ac:dyDescent="0.25">
      <c r="A270" s="80">
        <v>252</v>
      </c>
      <c r="B270" s="79" t="s">
        <v>705</v>
      </c>
      <c r="C270" s="82">
        <v>120000</v>
      </c>
    </row>
    <row r="271" spans="1:3" s="94" customFormat="1" ht="24.95" customHeight="1" x14ac:dyDescent="0.25">
      <c r="A271" s="80">
        <v>253</v>
      </c>
      <c r="B271" s="79" t="s">
        <v>126</v>
      </c>
      <c r="C271" s="82">
        <v>152000</v>
      </c>
    </row>
    <row r="272" spans="1:3" s="94" customFormat="1" ht="24.95" customHeight="1" x14ac:dyDescent="0.25">
      <c r="A272" s="80">
        <v>254</v>
      </c>
      <c r="B272" s="79" t="s">
        <v>127</v>
      </c>
      <c r="C272" s="82">
        <v>152000</v>
      </c>
    </row>
    <row r="273" spans="1:3" s="94" customFormat="1" ht="24.95" customHeight="1" x14ac:dyDescent="0.25">
      <c r="A273" s="80">
        <v>255</v>
      </c>
      <c r="B273" s="79" t="s">
        <v>706</v>
      </c>
      <c r="C273" s="82">
        <v>224000</v>
      </c>
    </row>
    <row r="274" spans="1:3" s="94" customFormat="1" ht="24.95" customHeight="1" x14ac:dyDescent="0.25">
      <c r="A274" s="85" t="s">
        <v>87</v>
      </c>
      <c r="B274" s="79"/>
      <c r="C274" s="75">
        <f>SUM(C275)</f>
        <v>32000</v>
      </c>
    </row>
    <row r="275" spans="1:3" s="94" customFormat="1" ht="24.95" customHeight="1" x14ac:dyDescent="0.25">
      <c r="A275" s="80">
        <v>256</v>
      </c>
      <c r="B275" s="79" t="s">
        <v>707</v>
      </c>
      <c r="C275" s="82">
        <v>32000</v>
      </c>
    </row>
    <row r="276" spans="1:3" s="94" customFormat="1" ht="24.95" customHeight="1" x14ac:dyDescent="0.25">
      <c r="A276" s="85" t="s">
        <v>88</v>
      </c>
      <c r="B276" s="79"/>
      <c r="C276" s="75">
        <f>SUM(C277)</f>
        <v>16000</v>
      </c>
    </row>
    <row r="277" spans="1:3" s="94" customFormat="1" ht="24.95" customHeight="1" x14ac:dyDescent="0.25">
      <c r="A277" s="80">
        <v>257</v>
      </c>
      <c r="B277" s="79" t="s">
        <v>456</v>
      </c>
      <c r="C277" s="82">
        <v>16000</v>
      </c>
    </row>
    <row r="278" spans="1:3" s="94" customFormat="1" ht="24.95" customHeight="1" x14ac:dyDescent="0.25">
      <c r="A278" s="85" t="s">
        <v>89</v>
      </c>
      <c r="B278" s="79"/>
      <c r="C278" s="75">
        <f>SUM(C279:C287)</f>
        <v>244000</v>
      </c>
    </row>
    <row r="279" spans="1:3" s="94" customFormat="1" ht="24.95" customHeight="1" x14ac:dyDescent="0.25">
      <c r="A279" s="80">
        <v>258</v>
      </c>
      <c r="B279" s="79" t="s">
        <v>708</v>
      </c>
      <c r="C279" s="82">
        <v>24000</v>
      </c>
    </row>
    <row r="280" spans="1:3" s="94" customFormat="1" ht="24.95" customHeight="1" x14ac:dyDescent="0.25">
      <c r="A280" s="80">
        <v>259</v>
      </c>
      <c r="B280" s="79" t="s">
        <v>709</v>
      </c>
      <c r="C280" s="82">
        <v>16000</v>
      </c>
    </row>
    <row r="281" spans="1:3" s="94" customFormat="1" ht="24.95" customHeight="1" x14ac:dyDescent="0.25">
      <c r="A281" s="80">
        <v>260</v>
      </c>
      <c r="B281" s="79" t="s">
        <v>710</v>
      </c>
      <c r="C281" s="82">
        <v>26000</v>
      </c>
    </row>
    <row r="282" spans="1:3" s="94" customFormat="1" ht="24.95" customHeight="1" x14ac:dyDescent="0.25">
      <c r="A282" s="80">
        <v>261</v>
      </c>
      <c r="B282" s="79" t="s">
        <v>711</v>
      </c>
      <c r="C282" s="82">
        <v>54000</v>
      </c>
    </row>
    <row r="283" spans="1:3" s="94" customFormat="1" ht="24.95" customHeight="1" x14ac:dyDescent="0.25">
      <c r="A283" s="80">
        <v>262</v>
      </c>
      <c r="B283" s="79" t="s">
        <v>90</v>
      </c>
      <c r="C283" s="82">
        <v>36000</v>
      </c>
    </row>
    <row r="284" spans="1:3" s="94" customFormat="1" ht="24.95" customHeight="1" x14ac:dyDescent="0.25">
      <c r="A284" s="80">
        <v>263</v>
      </c>
      <c r="B284" s="79" t="s">
        <v>712</v>
      </c>
      <c r="C284" s="82">
        <v>16000</v>
      </c>
    </row>
    <row r="285" spans="1:3" s="94" customFormat="1" ht="24.95" customHeight="1" x14ac:dyDescent="0.25">
      <c r="A285" s="80">
        <v>264</v>
      </c>
      <c r="B285" s="79" t="s">
        <v>186</v>
      </c>
      <c r="C285" s="82">
        <v>20000</v>
      </c>
    </row>
    <row r="286" spans="1:3" s="94" customFormat="1" ht="24.95" customHeight="1" x14ac:dyDescent="0.25">
      <c r="A286" s="80">
        <v>265</v>
      </c>
      <c r="B286" s="79" t="s">
        <v>713</v>
      </c>
      <c r="C286" s="82">
        <v>16000</v>
      </c>
    </row>
    <row r="287" spans="1:3" s="94" customFormat="1" ht="24.95" customHeight="1" x14ac:dyDescent="0.25">
      <c r="A287" s="80">
        <v>266</v>
      </c>
      <c r="B287" s="79" t="s">
        <v>91</v>
      </c>
      <c r="C287" s="82">
        <v>36000</v>
      </c>
    </row>
    <row r="288" spans="1:3" s="94" customFormat="1" ht="24.95" customHeight="1" x14ac:dyDescent="0.25">
      <c r="A288" s="85" t="s">
        <v>189</v>
      </c>
      <c r="B288" s="79"/>
      <c r="C288" s="75">
        <f>SUM(C289:C291)</f>
        <v>68000</v>
      </c>
    </row>
    <row r="289" spans="1:3" s="94" customFormat="1" ht="24.95" customHeight="1" x14ac:dyDescent="0.25">
      <c r="A289" s="80">
        <v>267</v>
      </c>
      <c r="B289" s="79" t="s">
        <v>714</v>
      </c>
      <c r="C289" s="82">
        <v>16000</v>
      </c>
    </row>
    <row r="290" spans="1:3" s="94" customFormat="1" ht="24.95" customHeight="1" x14ac:dyDescent="0.25">
      <c r="A290" s="80">
        <v>268</v>
      </c>
      <c r="B290" s="79" t="s">
        <v>715</v>
      </c>
      <c r="C290" s="82">
        <v>16000</v>
      </c>
    </row>
    <row r="291" spans="1:3" s="94" customFormat="1" ht="24.95" customHeight="1" x14ac:dyDescent="0.25">
      <c r="A291" s="80">
        <v>269</v>
      </c>
      <c r="B291" s="79" t="s">
        <v>190</v>
      </c>
      <c r="C291" s="82">
        <v>36000</v>
      </c>
    </row>
    <row r="292" spans="1:3" s="94" customFormat="1" ht="24.95" customHeight="1" x14ac:dyDescent="0.25">
      <c r="A292" s="85" t="s">
        <v>92</v>
      </c>
      <c r="B292" s="79"/>
      <c r="C292" s="75">
        <f>SUM(C293:C300)</f>
        <v>386000</v>
      </c>
    </row>
    <row r="293" spans="1:3" s="94" customFormat="1" ht="24.95" customHeight="1" x14ac:dyDescent="0.25">
      <c r="A293" s="80">
        <v>270</v>
      </c>
      <c r="B293" s="79" t="s">
        <v>477</v>
      </c>
      <c r="C293" s="82">
        <v>48000</v>
      </c>
    </row>
    <row r="294" spans="1:3" s="94" customFormat="1" ht="24.95" customHeight="1" x14ac:dyDescent="0.25">
      <c r="A294" s="80">
        <v>271</v>
      </c>
      <c r="B294" s="79" t="s">
        <v>93</v>
      </c>
      <c r="C294" s="82">
        <v>72000</v>
      </c>
    </row>
    <row r="295" spans="1:3" s="94" customFormat="1" ht="24.95" customHeight="1" x14ac:dyDescent="0.25">
      <c r="A295" s="80">
        <v>272</v>
      </c>
      <c r="B295" s="79" t="s">
        <v>716</v>
      </c>
      <c r="C295" s="82">
        <v>62000</v>
      </c>
    </row>
    <row r="296" spans="1:3" s="94" customFormat="1" ht="24.95" customHeight="1" x14ac:dyDescent="0.25">
      <c r="A296" s="80">
        <v>273</v>
      </c>
      <c r="B296" s="79" t="s">
        <v>717</v>
      </c>
      <c r="C296" s="82">
        <v>16000</v>
      </c>
    </row>
    <row r="297" spans="1:3" s="94" customFormat="1" ht="24.95" customHeight="1" x14ac:dyDescent="0.25">
      <c r="A297" s="80">
        <v>274</v>
      </c>
      <c r="B297" s="79" t="s">
        <v>95</v>
      </c>
      <c r="C297" s="82">
        <v>16000</v>
      </c>
    </row>
    <row r="298" spans="1:3" s="94" customFormat="1" ht="24.95" customHeight="1" x14ac:dyDescent="0.25">
      <c r="A298" s="80">
        <v>275</v>
      </c>
      <c r="B298" s="79" t="s">
        <v>718</v>
      </c>
      <c r="C298" s="82">
        <v>36000</v>
      </c>
    </row>
    <row r="299" spans="1:3" s="94" customFormat="1" ht="24.95" customHeight="1" x14ac:dyDescent="0.25">
      <c r="A299" s="80">
        <v>276</v>
      </c>
      <c r="B299" s="79" t="s">
        <v>719</v>
      </c>
      <c r="C299" s="82">
        <v>16000</v>
      </c>
    </row>
    <row r="300" spans="1:3" s="94" customFormat="1" ht="24.95" customHeight="1" x14ac:dyDescent="0.25">
      <c r="A300" s="80">
        <v>277</v>
      </c>
      <c r="B300" s="79" t="s">
        <v>94</v>
      </c>
      <c r="C300" s="82">
        <v>120000</v>
      </c>
    </row>
  </sheetData>
  <mergeCells count="1">
    <mergeCell ref="A2:C2"/>
  </mergeCells>
  <pageMargins left="0.70833333333333315" right="0.70833333333333315" top="0.74791666666666701" bottom="0.59583333333333299" header="0.51181102362204689" footer="0.31527777777777799"/>
  <pageSetup paperSize="9" firstPageNumber="57" fitToHeight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прил.1</vt:lpstr>
      <vt:lpstr>прил 2</vt:lpstr>
      <vt:lpstr>прил 3</vt:lpstr>
      <vt:lpstr>прил 4</vt:lpstr>
      <vt:lpstr>'прил 2'!Область_печати</vt:lpstr>
      <vt:lpstr>'прил 3'!Область_печати</vt:lpstr>
      <vt:lpstr>'прил 4'!Область_печати</vt:lpstr>
      <vt:lpstr>прил.1!Область_печати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Чернышова Лилия Викторовна</dc:creator>
  <dc:description/>
  <cp:lastModifiedBy>selisheva_ey</cp:lastModifiedBy>
  <cp:revision>11</cp:revision>
  <cp:lastPrinted>2025-05-19T10:57:33Z</cp:lastPrinted>
  <dcterms:created xsi:type="dcterms:W3CDTF">2022-03-29T08:19:48Z</dcterms:created>
  <dcterms:modified xsi:type="dcterms:W3CDTF">2025-06-04T08:28:29Z</dcterms:modified>
  <dc:language>ru-RU</dc:language>
</cp:coreProperties>
</file>